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oko\Downloads\ダウンロード資料\済\HP用\"/>
    </mc:Choice>
  </mc:AlternateContent>
  <bookViews>
    <workbookView xWindow="0" yWindow="0" windowWidth="28800" windowHeight="12450"/>
  </bookViews>
  <sheets>
    <sheet name="モデル賃金" sheetId="28" r:id="rId1"/>
    <sheet name="基本給テーブル" sheetId="29" r:id="rId2"/>
  </sheets>
  <definedNames>
    <definedName name="_xlnm.Print_Area" localSheetId="0">モデル賃金!$A$1:$AB$65</definedName>
    <definedName name="_xlnm.Print_Area" localSheetId="1">基本給テーブル!$A$1:$O$108</definedName>
    <definedName name="一等級">基本給テーブル!$B$6:$C$106</definedName>
    <definedName name="五等級">基本給テーブル!$J$6:$K$106</definedName>
    <definedName name="三等級">基本給テーブル!$F$6:$G$106</definedName>
    <definedName name="四等級">基本給テーブル!$H$6:$I$106</definedName>
    <definedName name="七等級">基本給テーブル!$N$6:$O$106</definedName>
    <definedName name="二等級">基本給テーブル!$D$6:$E$106</definedName>
    <definedName name="六等級">基本給テーブル!$L$6:$M$106</definedName>
  </definedNames>
  <calcPr calcId="152511"/>
</workbook>
</file>

<file path=xl/calcChain.xml><?xml version="1.0" encoding="utf-8"?>
<calcChain xmlns="http://schemas.openxmlformats.org/spreadsheetml/2006/main">
  <c r="Y16" i="28" l="1"/>
  <c r="Y15" i="28"/>
  <c r="Y14" i="28"/>
  <c r="Y13" i="28"/>
  <c r="W16" i="28"/>
  <c r="W15" i="28"/>
  <c r="W14" i="28"/>
  <c r="W13" i="28"/>
  <c r="S16" i="28"/>
  <c r="S15" i="28"/>
  <c r="S14" i="28"/>
  <c r="S13" i="28"/>
  <c r="Y55" i="28"/>
  <c r="W55" i="28"/>
  <c r="S55" i="28"/>
  <c r="Y54" i="28"/>
  <c r="W54" i="28"/>
  <c r="S54" i="28"/>
  <c r="Y53" i="28"/>
  <c r="W53" i="28"/>
  <c r="S53" i="28"/>
  <c r="Y52" i="28"/>
  <c r="W52" i="28"/>
  <c r="S52" i="28"/>
  <c r="Y51" i="28"/>
  <c r="W51" i="28"/>
  <c r="S51" i="28"/>
  <c r="Y50" i="28"/>
  <c r="W50" i="28"/>
  <c r="S50" i="28"/>
  <c r="Y49" i="28"/>
  <c r="W49" i="28"/>
  <c r="S49" i="28"/>
  <c r="Y48" i="28"/>
  <c r="W48" i="28"/>
  <c r="S48" i="28"/>
  <c r="Y47" i="28"/>
  <c r="W47" i="28"/>
  <c r="S47" i="28"/>
  <c r="Y46" i="28"/>
  <c r="W46" i="28"/>
  <c r="S46" i="28"/>
  <c r="Y45" i="28"/>
  <c r="W45" i="28"/>
  <c r="S45" i="28"/>
  <c r="Y44" i="28"/>
  <c r="W44" i="28"/>
  <c r="S44" i="28"/>
  <c r="Y43" i="28"/>
  <c r="W43" i="28"/>
  <c r="S43" i="28"/>
  <c r="Y42" i="28"/>
  <c r="W42" i="28"/>
  <c r="S42" i="28"/>
  <c r="Y41" i="28"/>
  <c r="W41" i="28"/>
  <c r="S41" i="28"/>
  <c r="Y40" i="28"/>
  <c r="W40" i="28"/>
  <c r="S40" i="28"/>
  <c r="Y39" i="28"/>
  <c r="W39" i="28"/>
  <c r="S39" i="28"/>
  <c r="Y38" i="28"/>
  <c r="W38" i="28"/>
  <c r="S38" i="28"/>
  <c r="Y37" i="28"/>
  <c r="W37" i="28"/>
  <c r="S37" i="28"/>
  <c r="Y36" i="28"/>
  <c r="W36" i="28"/>
  <c r="S36" i="28"/>
  <c r="Y35" i="28"/>
  <c r="W35" i="28"/>
  <c r="S35" i="28"/>
  <c r="Y34" i="28"/>
  <c r="W34" i="28"/>
  <c r="S34" i="28"/>
  <c r="Y33" i="28"/>
  <c r="W33" i="28"/>
  <c r="S33" i="28"/>
  <c r="Y32" i="28"/>
  <c r="W32" i="28"/>
  <c r="S32" i="28"/>
  <c r="Y31" i="28"/>
  <c r="W31" i="28"/>
  <c r="S31" i="28"/>
  <c r="Y30" i="28"/>
  <c r="W30" i="28"/>
  <c r="S30" i="28"/>
  <c r="Y29" i="28"/>
  <c r="W29" i="28"/>
  <c r="S29" i="28"/>
  <c r="Y28" i="28"/>
  <c r="W28" i="28"/>
  <c r="S28" i="28"/>
  <c r="Y27" i="28"/>
  <c r="W27" i="28"/>
  <c r="S27" i="28"/>
  <c r="Y26" i="28"/>
  <c r="W26" i="28"/>
  <c r="S26" i="28"/>
  <c r="Y25" i="28"/>
  <c r="W25" i="28"/>
  <c r="S25" i="28"/>
  <c r="Y24" i="28"/>
  <c r="W24" i="28"/>
  <c r="S24" i="28"/>
  <c r="Y23" i="28"/>
  <c r="W23" i="28"/>
  <c r="S23" i="28"/>
  <c r="Y22" i="28"/>
  <c r="W22" i="28"/>
  <c r="S22" i="28"/>
  <c r="Y21" i="28"/>
  <c r="W21" i="28"/>
  <c r="S21" i="28"/>
  <c r="Y20" i="28"/>
  <c r="W20" i="28"/>
  <c r="S20" i="28"/>
  <c r="Y19" i="28"/>
  <c r="W19" i="28"/>
  <c r="S19" i="28"/>
  <c r="Y18" i="28"/>
  <c r="W18" i="28"/>
  <c r="S18" i="28"/>
  <c r="Y17" i="28"/>
  <c r="W17" i="28"/>
  <c r="S17" i="28"/>
  <c r="U14" i="28"/>
  <c r="U15" i="28" s="1"/>
  <c r="U16" i="28" s="1"/>
  <c r="U17" i="28" s="1"/>
  <c r="U18" i="28" s="1"/>
  <c r="U19" i="28" s="1"/>
  <c r="U20" i="28" s="1"/>
  <c r="U21" i="28" s="1"/>
  <c r="U22" i="28" s="1"/>
  <c r="U23" i="28" s="1"/>
  <c r="U24" i="28" s="1"/>
  <c r="U25" i="28" s="1"/>
  <c r="U26" i="28" s="1"/>
  <c r="U27" i="28" s="1"/>
  <c r="U28" i="28" s="1"/>
  <c r="U29" i="28" s="1"/>
  <c r="U30" i="28" s="1"/>
  <c r="U31" i="28" s="1"/>
  <c r="U32" i="28" s="1"/>
  <c r="U33" i="28" s="1"/>
  <c r="U34" i="28" s="1"/>
  <c r="U35" i="28" s="1"/>
  <c r="U36" i="28" s="1"/>
  <c r="U37" i="28" s="1"/>
  <c r="U38" i="28" s="1"/>
  <c r="U39" i="28" s="1"/>
  <c r="U40" i="28" s="1"/>
  <c r="U41" i="28" s="1"/>
  <c r="U42" i="28" s="1"/>
  <c r="U43" i="28" s="1"/>
  <c r="U44" i="28" s="1"/>
  <c r="U45" i="28" s="1"/>
  <c r="U46" i="28" s="1"/>
  <c r="U47" i="28" s="1"/>
  <c r="U48" i="28" s="1"/>
  <c r="U49" i="28" s="1"/>
  <c r="U50" i="28" s="1"/>
  <c r="U51" i="28" s="1"/>
  <c r="U52" i="28" s="1"/>
  <c r="U53" i="28" s="1"/>
  <c r="U54" i="28" s="1"/>
  <c r="U55" i="28" s="1"/>
  <c r="E55" i="28"/>
  <c r="E54" i="28"/>
  <c r="E53" i="28"/>
  <c r="E52" i="28"/>
  <c r="E51" i="28"/>
  <c r="E50" i="28"/>
  <c r="E49" i="28"/>
  <c r="E48" i="28"/>
  <c r="E47" i="28"/>
  <c r="E46" i="28"/>
  <c r="E45" i="28"/>
  <c r="E44" i="28"/>
  <c r="E43" i="28"/>
  <c r="E42" i="28"/>
  <c r="E41" i="28"/>
  <c r="E40" i="28"/>
  <c r="E39" i="28"/>
  <c r="E38" i="28"/>
  <c r="E37" i="28"/>
  <c r="E36" i="28"/>
  <c r="E35" i="28"/>
  <c r="E34" i="28"/>
  <c r="E33" i="28"/>
  <c r="E32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G14" i="28"/>
  <c r="G15" i="28" s="1"/>
  <c r="G16" i="28" s="1"/>
  <c r="K55" i="28"/>
  <c r="I55" i="28"/>
  <c r="K54" i="28"/>
  <c r="I54" i="28"/>
  <c r="K53" i="28"/>
  <c r="I53" i="28"/>
  <c r="K52" i="28"/>
  <c r="I52" i="28"/>
  <c r="K51" i="28"/>
  <c r="I51" i="28"/>
  <c r="K50" i="28"/>
  <c r="I50" i="28"/>
  <c r="K49" i="28"/>
  <c r="I49" i="28"/>
  <c r="K48" i="28"/>
  <c r="I48" i="28"/>
  <c r="K47" i="28"/>
  <c r="I47" i="28"/>
  <c r="K46" i="28"/>
  <c r="I46" i="28"/>
  <c r="K45" i="28"/>
  <c r="I45" i="28"/>
  <c r="K44" i="28"/>
  <c r="I44" i="28"/>
  <c r="K43" i="28"/>
  <c r="I43" i="28"/>
  <c r="K42" i="28"/>
  <c r="I42" i="28"/>
  <c r="K41" i="28"/>
  <c r="I41" i="28"/>
  <c r="K40" i="28"/>
  <c r="I40" i="28"/>
  <c r="K39" i="28"/>
  <c r="I39" i="28"/>
  <c r="K38" i="28"/>
  <c r="I38" i="28"/>
  <c r="K37" i="28"/>
  <c r="I37" i="28"/>
  <c r="K36" i="28"/>
  <c r="I36" i="28"/>
  <c r="K35" i="28"/>
  <c r="I35" i="28"/>
  <c r="K34" i="28"/>
  <c r="I34" i="28"/>
  <c r="K33" i="28"/>
  <c r="I33" i="28"/>
  <c r="K32" i="28"/>
  <c r="I32" i="28"/>
  <c r="K31" i="28"/>
  <c r="I31" i="28"/>
  <c r="K30" i="28"/>
  <c r="I30" i="28"/>
  <c r="K29" i="28"/>
  <c r="I29" i="28"/>
  <c r="K28" i="28"/>
  <c r="I28" i="28"/>
  <c r="K27" i="28"/>
  <c r="I27" i="28"/>
  <c r="K26" i="28"/>
  <c r="I26" i="28"/>
  <c r="K25" i="28"/>
  <c r="I25" i="28"/>
  <c r="K24" i="28"/>
  <c r="I24" i="28"/>
  <c r="K23" i="28"/>
  <c r="I23" i="28"/>
  <c r="K22" i="28"/>
  <c r="I22" i="28"/>
  <c r="K21" i="28"/>
  <c r="I21" i="28"/>
  <c r="K20" i="28"/>
  <c r="I20" i="28"/>
  <c r="K19" i="28"/>
  <c r="I19" i="28"/>
  <c r="K18" i="28"/>
  <c r="I18" i="28"/>
  <c r="K17" i="28"/>
  <c r="I17" i="28"/>
  <c r="H41" i="28"/>
  <c r="H18" i="28"/>
  <c r="V26" i="28"/>
  <c r="V31" i="28"/>
  <c r="H36" i="28"/>
  <c r="V30" i="28"/>
  <c r="V35" i="28"/>
  <c r="V54" i="28"/>
  <c r="V21" i="28"/>
  <c r="V46" i="28"/>
  <c r="V18" i="28"/>
  <c r="H52" i="28"/>
  <c r="H27" i="28"/>
  <c r="V41" i="28"/>
  <c r="V22" i="28"/>
  <c r="V49" i="28"/>
  <c r="H32" i="28"/>
  <c r="V44" i="28"/>
  <c r="V38" i="28"/>
  <c r="V43" i="28"/>
  <c r="V39" i="28"/>
  <c r="H17" i="28"/>
  <c r="V48" i="28"/>
  <c r="H19" i="28"/>
  <c r="V32" i="28"/>
  <c r="V13" i="28"/>
  <c r="H44" i="28"/>
  <c r="V25" i="28"/>
  <c r="H50" i="28"/>
  <c r="H40" i="28"/>
  <c r="V16" i="28"/>
  <c r="H48" i="28"/>
  <c r="H26" i="28"/>
  <c r="H38" i="28"/>
  <c r="H22" i="28"/>
  <c r="H46" i="28"/>
  <c r="H21" i="28"/>
  <c r="V14" i="28"/>
  <c r="H45" i="28"/>
  <c r="V45" i="28"/>
  <c r="V29" i="28"/>
  <c r="H55" i="28"/>
  <c r="V55" i="28"/>
  <c r="H49" i="28"/>
  <c r="H42" i="28"/>
  <c r="V24" i="28"/>
  <c r="H51" i="28"/>
  <c r="H24" i="28"/>
  <c r="H33" i="28"/>
  <c r="V47" i="28"/>
  <c r="H37" i="28"/>
  <c r="V19" i="28"/>
  <c r="V15" i="28"/>
  <c r="V50" i="28"/>
  <c r="H30" i="28"/>
  <c r="H35" i="28"/>
  <c r="V33" i="28"/>
  <c r="H54" i="28"/>
  <c r="V27" i="28"/>
  <c r="V42" i="28"/>
  <c r="V51" i="28"/>
  <c r="H31" i="28"/>
  <c r="V52" i="28"/>
  <c r="H28" i="28"/>
  <c r="V37" i="28"/>
  <c r="H47" i="28"/>
  <c r="H39" i="28"/>
  <c r="V28" i="28"/>
  <c r="V23" i="28"/>
  <c r="H23" i="28"/>
  <c r="H29" i="28"/>
  <c r="H43" i="28"/>
  <c r="V17" i="28"/>
  <c r="H20" i="28"/>
  <c r="V53" i="28"/>
  <c r="H25" i="28"/>
  <c r="V20" i="28"/>
  <c r="V40" i="28"/>
  <c r="V36" i="28"/>
  <c r="V34" i="28"/>
  <c r="H53" i="28"/>
  <c r="H34" i="28"/>
  <c r="L45" i="28" l="1"/>
  <c r="G45" i="28"/>
  <c r="M45" i="28"/>
  <c r="M34" i="28"/>
  <c r="L34" i="28"/>
  <c r="G34" i="28"/>
  <c r="Z22" i="28"/>
  <c r="AA22" i="28"/>
  <c r="M17" i="28"/>
  <c r="L17" i="28"/>
  <c r="Z30" i="28"/>
  <c r="AA30" i="28"/>
  <c r="Z29" i="28"/>
  <c r="AA29" i="28"/>
  <c r="M18" i="28"/>
  <c r="G18" i="28"/>
  <c r="L18" i="28"/>
  <c r="M36" i="28"/>
  <c r="G36" i="28"/>
  <c r="L36" i="28"/>
  <c r="AA50" i="28"/>
  <c r="Z50" i="28"/>
  <c r="G25" i="28"/>
  <c r="M25" i="28"/>
  <c r="L25" i="28"/>
  <c r="Z54" i="28"/>
  <c r="AA54" i="28"/>
  <c r="G35" i="28"/>
  <c r="L35" i="28"/>
  <c r="M35" i="28"/>
  <c r="M44" i="28"/>
  <c r="L44" i="28"/>
  <c r="G44" i="28"/>
  <c r="AA14" i="28"/>
  <c r="Z14" i="28"/>
  <c r="M43" i="28"/>
  <c r="L43" i="28"/>
  <c r="G43" i="28"/>
  <c r="Z32" i="28"/>
  <c r="AA32" i="28"/>
  <c r="AA40" i="28"/>
  <c r="Z40" i="28"/>
  <c r="AA16" i="28"/>
  <c r="Z16" i="28"/>
  <c r="AA51" i="28"/>
  <c r="Z51" i="28"/>
  <c r="M50" i="28"/>
  <c r="L50" i="28"/>
  <c r="G50" i="28"/>
  <c r="Z39" i="28"/>
  <c r="AA39" i="28"/>
  <c r="Z37" i="28"/>
  <c r="AA37" i="28"/>
  <c r="AA15" i="28"/>
  <c r="Z15" i="28"/>
  <c r="AA28" i="28"/>
  <c r="Z28" i="28"/>
  <c r="AA42" i="28"/>
  <c r="Z42" i="28"/>
  <c r="G37" i="28"/>
  <c r="M37" i="28"/>
  <c r="L37" i="28"/>
  <c r="L47" i="28"/>
  <c r="G47" i="28"/>
  <c r="M47" i="28"/>
  <c r="AA46" i="28"/>
  <c r="Z46" i="28"/>
  <c r="L54" i="28"/>
  <c r="M54" i="28"/>
  <c r="G54" i="28"/>
  <c r="AA33" i="28"/>
  <c r="Z33" i="28"/>
  <c r="L46" i="28"/>
  <c r="G46" i="28"/>
  <c r="M46" i="28"/>
  <c r="AA34" i="28"/>
  <c r="Z34" i="28"/>
  <c r="Z47" i="28"/>
  <c r="AA47" i="28"/>
  <c r="Z26" i="28"/>
  <c r="AA26" i="28"/>
  <c r="Z38" i="28"/>
  <c r="AA38" i="28"/>
  <c r="Z17" i="28"/>
  <c r="AA17" i="28"/>
  <c r="M26" i="28"/>
  <c r="L26" i="28"/>
  <c r="G26" i="28"/>
  <c r="AA21" i="28"/>
  <c r="Z21" i="28"/>
  <c r="AA31" i="28"/>
  <c r="Z31" i="28"/>
  <c r="AA53" i="28"/>
  <c r="Z53" i="28"/>
  <c r="M30" i="28"/>
  <c r="G30" i="28"/>
  <c r="L30" i="28"/>
  <c r="M49" i="28"/>
  <c r="L49" i="28"/>
  <c r="G49" i="28"/>
  <c r="G53" i="28"/>
  <c r="L53" i="28"/>
  <c r="M53" i="28"/>
  <c r="Z55" i="28"/>
  <c r="AA55" i="28"/>
  <c r="L29" i="28"/>
  <c r="G29" i="28"/>
  <c r="M29" i="28"/>
  <c r="AA24" i="28"/>
  <c r="Z24" i="28"/>
  <c r="M51" i="28"/>
  <c r="L51" i="28"/>
  <c r="G51" i="28"/>
  <c r="Z25" i="28"/>
  <c r="AA25" i="28"/>
  <c r="M24" i="28"/>
  <c r="L24" i="28"/>
  <c r="G24" i="28"/>
  <c r="L38" i="28"/>
  <c r="G38" i="28"/>
  <c r="M38" i="28"/>
  <c r="AA35" i="28"/>
  <c r="Z35" i="28"/>
  <c r="AA52" i="28"/>
  <c r="Z52" i="28"/>
  <c r="L48" i="28"/>
  <c r="M48" i="28"/>
  <c r="G48" i="28"/>
  <c r="M20" i="28"/>
  <c r="G20" i="28"/>
  <c r="L20" i="28"/>
  <c r="G33" i="28"/>
  <c r="L33" i="28"/>
  <c r="M33" i="28"/>
  <c r="Z49" i="28"/>
  <c r="AA49" i="28"/>
  <c r="AA13" i="28"/>
  <c r="Z13" i="28"/>
  <c r="Z36" i="28"/>
  <c r="AA36" i="28"/>
  <c r="Z23" i="28"/>
  <c r="AA23" i="28"/>
  <c r="AA20" i="28"/>
  <c r="Z20" i="28"/>
  <c r="G28" i="28"/>
  <c r="L28" i="28"/>
  <c r="M28" i="28"/>
  <c r="M27" i="28"/>
  <c r="G27" i="28"/>
  <c r="L27" i="28"/>
  <c r="L19" i="28"/>
  <c r="M19" i="28"/>
  <c r="G19" i="28"/>
  <c r="M52" i="28"/>
  <c r="L52" i="28"/>
  <c r="G52" i="28"/>
  <c r="Z19" i="28"/>
  <c r="AA19" i="28"/>
  <c r="AA27" i="28"/>
  <c r="Z27" i="28"/>
  <c r="AA44" i="28"/>
  <c r="Z44" i="28"/>
  <c r="M32" i="28"/>
  <c r="G32" i="28"/>
  <c r="L32" i="28"/>
  <c r="G31" i="28"/>
  <c r="M31" i="28"/>
  <c r="L31" i="28"/>
  <c r="L55" i="28"/>
  <c r="G55" i="28"/>
  <c r="M55" i="28"/>
  <c r="Z45" i="28"/>
  <c r="AA45" i="28"/>
  <c r="Z18" i="28"/>
  <c r="AA18" i="28"/>
  <c r="Z43" i="28"/>
  <c r="AA43" i="28"/>
  <c r="AA41" i="28"/>
  <c r="Z41" i="28"/>
  <c r="G22" i="28"/>
  <c r="L22" i="28"/>
  <c r="M22" i="28"/>
  <c r="G39" i="28"/>
  <c r="M39" i="28"/>
  <c r="L39" i="28"/>
  <c r="M41" i="28"/>
  <c r="G41" i="28"/>
  <c r="L41" i="28"/>
  <c r="AA48" i="28"/>
  <c r="Z48" i="28"/>
  <c r="M23" i="28"/>
  <c r="L23" i="28"/>
  <c r="G23" i="28"/>
  <c r="M21" i="28"/>
  <c r="G21" i="28"/>
  <c r="L21" i="28"/>
  <c r="L42" i="28"/>
  <c r="M42" i="28"/>
  <c r="G42" i="28"/>
  <c r="G40" i="28"/>
  <c r="M40" i="28"/>
  <c r="L40" i="28"/>
  <c r="N23" i="28" l="1"/>
  <c r="N31" i="28"/>
  <c r="AB27" i="28"/>
  <c r="AB20" i="28"/>
  <c r="N51" i="28"/>
  <c r="AB31" i="28"/>
  <c r="AB33" i="28"/>
  <c r="N50" i="28"/>
  <c r="AB16" i="28"/>
  <c r="N44" i="28"/>
  <c r="N21" i="28"/>
  <c r="N41" i="28"/>
  <c r="AB43" i="28"/>
  <c r="AB45" i="28"/>
  <c r="AB55" i="28"/>
  <c r="AB17" i="28"/>
  <c r="AB26" i="28"/>
  <c r="N54" i="28"/>
  <c r="AB37" i="28"/>
  <c r="N36" i="28"/>
  <c r="N40" i="28"/>
  <c r="AB48" i="28"/>
  <c r="AB44" i="28"/>
  <c r="AB13" i="28"/>
  <c r="AB24" i="28"/>
  <c r="AB53" i="28"/>
  <c r="AB21" i="28"/>
  <c r="N37" i="28"/>
  <c r="AB51" i="28"/>
  <c r="AB40" i="28"/>
  <c r="AB50" i="28"/>
  <c r="AB18" i="28"/>
  <c r="N28" i="28"/>
  <c r="N48" i="28"/>
  <c r="AB25" i="28"/>
  <c r="N53" i="28"/>
  <c r="AB38" i="28"/>
  <c r="AB47" i="28"/>
  <c r="AB39" i="28"/>
  <c r="AB54" i="28"/>
  <c r="N17" i="28"/>
  <c r="N55" i="28"/>
  <c r="N32" i="28"/>
  <c r="N30" i="28"/>
  <c r="N46" i="28"/>
  <c r="N18" i="28"/>
  <c r="N45" i="28"/>
  <c r="AB41" i="28"/>
  <c r="N52" i="28"/>
  <c r="N19" i="28"/>
  <c r="AB36" i="28"/>
  <c r="AB49" i="28"/>
  <c r="N20" i="28"/>
  <c r="AB35" i="28"/>
  <c r="N38" i="28"/>
  <c r="N49" i="28"/>
  <c r="N26" i="28"/>
  <c r="AB46" i="28"/>
  <c r="N47" i="28"/>
  <c r="AB42" i="28"/>
  <c r="AB15" i="28"/>
  <c r="AB32" i="28"/>
  <c r="AB14" i="28"/>
  <c r="AB30" i="28"/>
  <c r="AB22" i="28"/>
  <c r="N27" i="28"/>
  <c r="N29" i="28"/>
  <c r="N42" i="28"/>
  <c r="N39" i="28"/>
  <c r="N22" i="28"/>
  <c r="AB19" i="28"/>
  <c r="AB23" i="28"/>
  <c r="N33" i="28"/>
  <c r="AB52" i="28"/>
  <c r="N24" i="28"/>
  <c r="AB34" i="28"/>
  <c r="AB28" i="28"/>
  <c r="N43" i="28"/>
  <c r="N35" i="28"/>
  <c r="N25" i="28"/>
  <c r="AB29" i="28"/>
  <c r="N34" i="28"/>
  <c r="N56" i="28" l="1"/>
  <c r="AB56" i="28"/>
</calcChain>
</file>

<file path=xl/sharedStrings.xml><?xml version="1.0" encoding="utf-8"?>
<sst xmlns="http://schemas.openxmlformats.org/spreadsheetml/2006/main" count="233" uniqueCount="83">
  <si>
    <t>年齢</t>
    <rPh sb="0" eb="2">
      <t>ネンレイ</t>
    </rPh>
    <phoneticPr fontId="1"/>
  </si>
  <si>
    <t>扶養</t>
    <rPh sb="0" eb="2">
      <t>フヨウ</t>
    </rPh>
    <phoneticPr fontId="1"/>
  </si>
  <si>
    <t>家族</t>
    <rPh sb="0" eb="2">
      <t>カゾク</t>
    </rPh>
    <phoneticPr fontId="1"/>
  </si>
  <si>
    <t>等級</t>
    <rPh sb="0" eb="2">
      <t>トウキュウ</t>
    </rPh>
    <phoneticPr fontId="1"/>
  </si>
  <si>
    <t>基本給</t>
    <rPh sb="0" eb="3">
      <t>キホンキュウ</t>
    </rPh>
    <phoneticPr fontId="1"/>
  </si>
  <si>
    <t>家族手当</t>
    <rPh sb="0" eb="2">
      <t>カゾク</t>
    </rPh>
    <rPh sb="2" eb="4">
      <t>テアテ</t>
    </rPh>
    <phoneticPr fontId="1"/>
  </si>
  <si>
    <t>年収</t>
    <rPh sb="0" eb="2">
      <t>ネンシュウ</t>
    </rPh>
    <phoneticPr fontId="1"/>
  </si>
  <si>
    <t>―</t>
  </si>
  <si>
    <t>月例給</t>
    <rPh sb="0" eb="2">
      <t>ゲツレイ</t>
    </rPh>
    <rPh sb="2" eb="3">
      <t>キュウ</t>
    </rPh>
    <phoneticPr fontId="1"/>
  </si>
  <si>
    <t>役職手当</t>
    <rPh sb="0" eb="2">
      <t>ヤクショク</t>
    </rPh>
    <rPh sb="2" eb="4">
      <t>テアテ</t>
    </rPh>
    <phoneticPr fontId="1"/>
  </si>
  <si>
    <t>役職</t>
    <rPh sb="0" eb="2">
      <t>ヤクショク</t>
    </rPh>
    <phoneticPr fontId="1"/>
  </si>
  <si>
    <t>課長</t>
    <rPh sb="0" eb="2">
      <t>カチョウ</t>
    </rPh>
    <phoneticPr fontId="1"/>
  </si>
  <si>
    <t>平均昇給額</t>
    <rPh sb="0" eb="2">
      <t>ヘイキン</t>
    </rPh>
    <rPh sb="2" eb="4">
      <t>ショウキュウ</t>
    </rPh>
    <rPh sb="4" eb="5">
      <t>ガク</t>
    </rPh>
    <phoneticPr fontId="1"/>
  </si>
  <si>
    <t>次長</t>
    <rPh sb="0" eb="2">
      <t>ジチョウ</t>
    </rPh>
    <phoneticPr fontId="1"/>
  </si>
  <si>
    <t>班長</t>
    <rPh sb="0" eb="2">
      <t>ハンチョウ</t>
    </rPh>
    <phoneticPr fontId="1"/>
  </si>
  <si>
    <t>部長</t>
    <rPh sb="0" eb="2">
      <t>ブチョウ</t>
    </rPh>
    <phoneticPr fontId="1"/>
  </si>
  <si>
    <t>―</t>
    <phoneticPr fontId="1"/>
  </si>
  <si>
    <t>営業手当</t>
    <rPh sb="0" eb="2">
      <t>エイギョウ</t>
    </rPh>
    <rPh sb="2" eb="4">
      <t>テアテ</t>
    </rPh>
    <phoneticPr fontId="1"/>
  </si>
  <si>
    <t>標準モデル（大卒・総合職・営業職⇒管理職）</t>
    <rPh sb="0" eb="2">
      <t>ヒョウジュン</t>
    </rPh>
    <rPh sb="6" eb="8">
      <t>ダイソツ</t>
    </rPh>
    <rPh sb="9" eb="11">
      <t>ソウゴウ</t>
    </rPh>
    <rPh sb="11" eb="12">
      <t>ショク</t>
    </rPh>
    <rPh sb="13" eb="15">
      <t>エイギョウ</t>
    </rPh>
    <rPh sb="15" eb="16">
      <t>ショク</t>
    </rPh>
    <rPh sb="17" eb="19">
      <t>カンリ</t>
    </rPh>
    <rPh sb="19" eb="20">
      <t>ショク</t>
    </rPh>
    <phoneticPr fontId="1"/>
  </si>
  <si>
    <t>賞与</t>
    <rPh sb="0" eb="2">
      <t>ショウヨ</t>
    </rPh>
    <phoneticPr fontId="1"/>
  </si>
  <si>
    <t>製造手当</t>
    <rPh sb="0" eb="2">
      <t>セイゾウ</t>
    </rPh>
    <rPh sb="2" eb="4">
      <t>テアテ</t>
    </rPh>
    <phoneticPr fontId="1"/>
  </si>
  <si>
    <t>家族手当</t>
    <rPh sb="0" eb="2">
      <t>カゾク</t>
    </rPh>
    <rPh sb="2" eb="4">
      <t>テアテ</t>
    </rPh>
    <phoneticPr fontId="1"/>
  </si>
  <si>
    <t>１：妻の支給額</t>
    <rPh sb="2" eb="3">
      <t>ツマ</t>
    </rPh>
    <rPh sb="4" eb="7">
      <t>シキュウガク</t>
    </rPh>
    <phoneticPr fontId="1"/>
  </si>
  <si>
    <t>２：妻＋子一人の支給額</t>
    <rPh sb="2" eb="3">
      <t>ツマ</t>
    </rPh>
    <rPh sb="4" eb="5">
      <t>コ</t>
    </rPh>
    <rPh sb="5" eb="7">
      <t>ヒトリ</t>
    </rPh>
    <rPh sb="8" eb="11">
      <t>シキュウガク</t>
    </rPh>
    <phoneticPr fontId="1"/>
  </si>
  <si>
    <t>３：妻＋子二人の支給額</t>
    <rPh sb="2" eb="3">
      <t>ツマ</t>
    </rPh>
    <rPh sb="4" eb="5">
      <t>コ</t>
    </rPh>
    <rPh sb="5" eb="7">
      <t>フタリ</t>
    </rPh>
    <rPh sb="8" eb="11">
      <t>シキュウガク</t>
    </rPh>
    <phoneticPr fontId="1"/>
  </si>
  <si>
    <t>あくまでもモデルですので、妻＋子二人を標準パターンとします</t>
    <rPh sb="13" eb="14">
      <t>ツマ</t>
    </rPh>
    <rPh sb="15" eb="16">
      <t>コ</t>
    </rPh>
    <rPh sb="16" eb="18">
      <t>フタリ</t>
    </rPh>
    <rPh sb="19" eb="21">
      <t>ヒョウジュン</t>
    </rPh>
    <phoneticPr fontId="1"/>
  </si>
  <si>
    <t>役職手当</t>
    <rPh sb="0" eb="2">
      <t>ヤクショク</t>
    </rPh>
    <rPh sb="2" eb="4">
      <t>テアテ</t>
    </rPh>
    <phoneticPr fontId="1"/>
  </si>
  <si>
    <t>主任</t>
    <rPh sb="0" eb="2">
      <t>シュニン</t>
    </rPh>
    <phoneticPr fontId="1"/>
  </si>
  <si>
    <t>係長代理</t>
    <rPh sb="0" eb="2">
      <t>カカリチョウ</t>
    </rPh>
    <rPh sb="2" eb="4">
      <t>ダイリ</t>
    </rPh>
    <phoneticPr fontId="1"/>
  </si>
  <si>
    <t>課長代理</t>
    <rPh sb="0" eb="2">
      <t>カチョウ</t>
    </rPh>
    <rPh sb="2" eb="4">
      <t>ダイリ</t>
    </rPh>
    <phoneticPr fontId="1"/>
  </si>
  <si>
    <t>部長代理</t>
    <rPh sb="0" eb="2">
      <t>ブチョウ</t>
    </rPh>
    <rPh sb="2" eb="4">
      <t>ダイリ</t>
    </rPh>
    <phoneticPr fontId="1"/>
  </si>
  <si>
    <t>等級</t>
    <rPh sb="0" eb="2">
      <t>トウキュウ</t>
    </rPh>
    <phoneticPr fontId="1"/>
  </si>
  <si>
    <t>執行役員</t>
    <rPh sb="0" eb="2">
      <t>シッコウ</t>
    </rPh>
    <rPh sb="2" eb="4">
      <t>ヤクイン</t>
    </rPh>
    <phoneticPr fontId="1"/>
  </si>
  <si>
    <t>↑家族手当を入力指定ください</t>
    <rPh sb="1" eb="3">
      <t>カゾク</t>
    </rPh>
    <rPh sb="3" eb="5">
      <t>テアテ</t>
    </rPh>
    <rPh sb="6" eb="8">
      <t>ニュウリョク</t>
    </rPh>
    <rPh sb="8" eb="10">
      <t>シテイ</t>
    </rPh>
    <phoneticPr fontId="1"/>
  </si>
  <si>
    <t>↑役職手当を記入して下さい</t>
    <rPh sb="1" eb="3">
      <t>ヤクショク</t>
    </rPh>
    <rPh sb="3" eb="5">
      <t>テアテ</t>
    </rPh>
    <rPh sb="6" eb="8">
      <t>キニュウ</t>
    </rPh>
    <rPh sb="10" eb="11">
      <t>クダ</t>
    </rPh>
    <phoneticPr fontId="1"/>
  </si>
  <si>
    <t>↑役職に基づいた等級を記入して下さい</t>
    <rPh sb="1" eb="3">
      <t>ヤクショク</t>
    </rPh>
    <rPh sb="4" eb="5">
      <t>モト</t>
    </rPh>
    <rPh sb="8" eb="10">
      <t>トウキュウ</t>
    </rPh>
    <rPh sb="11" eb="13">
      <t>キニュウ</t>
    </rPh>
    <rPh sb="15" eb="16">
      <t>クダ</t>
    </rPh>
    <phoneticPr fontId="1"/>
  </si>
  <si>
    <t>①30歳で妻＋子一人の時の年収が、生活できるレベルか？（特に最遅モデル）</t>
    <rPh sb="3" eb="4">
      <t>サイ</t>
    </rPh>
    <rPh sb="5" eb="6">
      <t>ツマ</t>
    </rPh>
    <rPh sb="7" eb="8">
      <t>コ</t>
    </rPh>
    <rPh sb="8" eb="10">
      <t>ヒトリ</t>
    </rPh>
    <rPh sb="11" eb="12">
      <t>トキ</t>
    </rPh>
    <rPh sb="13" eb="15">
      <t>ネンシュウ</t>
    </rPh>
    <rPh sb="17" eb="19">
      <t>セイカツ</t>
    </rPh>
    <rPh sb="28" eb="29">
      <t>トク</t>
    </rPh>
    <rPh sb="30" eb="32">
      <t>サイチ</t>
    </rPh>
    <phoneticPr fontId="1"/>
  </si>
  <si>
    <t>③部長レベル・課長レベルの年収水準はイメージ通りか？</t>
    <rPh sb="1" eb="3">
      <t>ブチョウ</t>
    </rPh>
    <rPh sb="7" eb="9">
      <t>カチョウ</t>
    </rPh>
    <rPh sb="13" eb="15">
      <t>ネンシュウ</t>
    </rPh>
    <rPh sb="15" eb="17">
      <t>スイジュン</t>
    </rPh>
    <rPh sb="22" eb="23">
      <t>トオ</t>
    </rPh>
    <phoneticPr fontId="1"/>
  </si>
  <si>
    <t>④標準モデルと最遅モデルのギャップは適性か？（特にモデル年収を比較）</t>
    <rPh sb="1" eb="3">
      <t>ヒョウジュン</t>
    </rPh>
    <rPh sb="7" eb="9">
      <t>サイチ</t>
    </rPh>
    <rPh sb="18" eb="20">
      <t>テキセイ</t>
    </rPh>
    <rPh sb="23" eb="24">
      <t>トク</t>
    </rPh>
    <rPh sb="28" eb="30">
      <t>ネンシュウ</t>
    </rPh>
    <rPh sb="31" eb="33">
      <t>ヒカク</t>
    </rPh>
    <phoneticPr fontId="1"/>
  </si>
  <si>
    <t>【確認ポイント】</t>
    <rPh sb="1" eb="3">
      <t>カクニン</t>
    </rPh>
    <phoneticPr fontId="1"/>
  </si>
  <si>
    <t>ヶ月</t>
    <rPh sb="1" eb="2">
      <t>ゲツ</t>
    </rPh>
    <phoneticPr fontId="1"/>
  </si>
  <si>
    <t>営業手当があれば記入して下さい↑</t>
    <rPh sb="0" eb="2">
      <t>エイギョウ</t>
    </rPh>
    <rPh sb="2" eb="4">
      <t>テアテ</t>
    </rPh>
    <rPh sb="8" eb="10">
      <t>キニュウ</t>
    </rPh>
    <rPh sb="12" eb="13">
      <t>クダ</t>
    </rPh>
    <phoneticPr fontId="1"/>
  </si>
  <si>
    <t>係長</t>
    <rPh sb="0" eb="1">
      <t>カカリ</t>
    </rPh>
    <rPh sb="1" eb="2">
      <t>チョウ</t>
    </rPh>
    <phoneticPr fontId="1"/>
  </si>
  <si>
    <t>なし</t>
    <phoneticPr fontId="1"/>
  </si>
  <si>
    <t>役職なし１</t>
    <rPh sb="0" eb="2">
      <t>ヤクショク</t>
    </rPh>
    <phoneticPr fontId="1"/>
  </si>
  <si>
    <t>役職なし２</t>
    <rPh sb="0" eb="2">
      <t>ヤクショク</t>
    </rPh>
    <phoneticPr fontId="1"/>
  </si>
  <si>
    <t>↑各社に合わせて役職名を記入して下さい（役職なし１：１等級、役職なし２は２等級のことです）</t>
    <rPh sb="1" eb="2">
      <t>カク</t>
    </rPh>
    <rPh sb="2" eb="3">
      <t>シャ</t>
    </rPh>
    <rPh sb="4" eb="5">
      <t>ア</t>
    </rPh>
    <rPh sb="8" eb="11">
      <t>ヤクショクメイ</t>
    </rPh>
    <rPh sb="12" eb="14">
      <t>キニュウ</t>
    </rPh>
    <rPh sb="16" eb="17">
      <t>クダ</t>
    </rPh>
    <rPh sb="20" eb="22">
      <t>ヤクショク</t>
    </rPh>
    <rPh sb="27" eb="29">
      <t>トウキュウ</t>
    </rPh>
    <rPh sb="30" eb="32">
      <t>ヤクショク</t>
    </rPh>
    <rPh sb="37" eb="39">
      <t>トウキュウ</t>
    </rPh>
    <phoneticPr fontId="1"/>
  </si>
  <si>
    <t>基本給テーブル</t>
    <rPh sb="0" eb="3">
      <t>キホンキュウ</t>
    </rPh>
    <phoneticPr fontId="3"/>
  </si>
  <si>
    <t>１等級</t>
    <rPh sb="1" eb="3">
      <t>トウキュウ</t>
    </rPh>
    <phoneticPr fontId="3"/>
  </si>
  <si>
    <t>２等級</t>
    <rPh sb="1" eb="3">
      <t>トウキュウ</t>
    </rPh>
    <phoneticPr fontId="3"/>
  </si>
  <si>
    <t>３等級</t>
    <rPh sb="1" eb="3">
      <t>トウキュウ</t>
    </rPh>
    <phoneticPr fontId="3"/>
  </si>
  <si>
    <t>４等級</t>
    <rPh sb="1" eb="3">
      <t>トウキュウ</t>
    </rPh>
    <phoneticPr fontId="3"/>
  </si>
  <si>
    <t>５等級</t>
    <rPh sb="1" eb="3">
      <t>トウキュウ</t>
    </rPh>
    <phoneticPr fontId="3"/>
  </si>
  <si>
    <t>６等級</t>
    <rPh sb="1" eb="3">
      <t>トウキュウ</t>
    </rPh>
    <phoneticPr fontId="3"/>
  </si>
  <si>
    <t>７等級</t>
    <rPh sb="1" eb="3">
      <t>トウキュウ</t>
    </rPh>
    <phoneticPr fontId="3"/>
  </si>
  <si>
    <t>年齢</t>
    <phoneticPr fontId="3"/>
  </si>
  <si>
    <t>※黄色いセルにデータを入力または修正してください。</t>
    <phoneticPr fontId="1"/>
  </si>
  <si>
    <t>＜等級変換表＞</t>
    <rPh sb="1" eb="3">
      <t>トウキュウ</t>
    </rPh>
    <rPh sb="3" eb="5">
      <t>ヘンカン</t>
    </rPh>
    <rPh sb="5" eb="6">
      <t>ヒョウ</t>
    </rPh>
    <phoneticPr fontId="1"/>
  </si>
  <si>
    <t>七等級</t>
    <rPh sb="0" eb="1">
      <t>ナナ</t>
    </rPh>
    <rPh sb="1" eb="3">
      <t>トウキュウ</t>
    </rPh>
    <phoneticPr fontId="1"/>
  </si>
  <si>
    <t>六等級</t>
    <rPh sb="0" eb="1">
      <t>ロク</t>
    </rPh>
    <rPh sb="1" eb="3">
      <t>トウキュウ</t>
    </rPh>
    <phoneticPr fontId="1"/>
  </si>
  <si>
    <t>五等級</t>
    <rPh sb="0" eb="1">
      <t>ゴ</t>
    </rPh>
    <rPh sb="1" eb="3">
      <t>トウキュウ</t>
    </rPh>
    <phoneticPr fontId="1"/>
  </si>
  <si>
    <t>四等級</t>
    <rPh sb="0" eb="1">
      <t>ヨン</t>
    </rPh>
    <rPh sb="1" eb="3">
      <t>トウキュウ</t>
    </rPh>
    <phoneticPr fontId="1"/>
  </si>
  <si>
    <t>三等級</t>
    <rPh sb="0" eb="1">
      <t>サン</t>
    </rPh>
    <rPh sb="1" eb="3">
      <t>トウキュウ</t>
    </rPh>
    <phoneticPr fontId="1"/>
  </si>
  <si>
    <t>二等級</t>
    <rPh sb="0" eb="1">
      <t>ニ</t>
    </rPh>
    <rPh sb="1" eb="3">
      <t>トウキュウ</t>
    </rPh>
    <phoneticPr fontId="1"/>
  </si>
  <si>
    <t>一等級</t>
    <rPh sb="0" eb="1">
      <t>イチ</t>
    </rPh>
    <rPh sb="1" eb="3">
      <t>トウキュウ</t>
    </rPh>
    <phoneticPr fontId="1"/>
  </si>
  <si>
    <t>等級</t>
    <rPh sb="0" eb="2">
      <t>トウキュウ</t>
    </rPh>
    <phoneticPr fontId="1"/>
  </si>
  <si>
    <t>等級（参照）</t>
    <rPh sb="0" eb="2">
      <t>トウキュウ</t>
    </rPh>
    <rPh sb="3" eb="5">
      <t>サンショウ</t>
    </rPh>
    <phoneticPr fontId="1"/>
  </si>
  <si>
    <t>上限</t>
    <rPh sb="0" eb="2">
      <t>ジョウゲン</t>
    </rPh>
    <phoneticPr fontId="1"/>
  </si>
  <si>
    <t>↑等級が増えない限り触る必要はありません</t>
    <rPh sb="1" eb="3">
      <t>トウキュウ</t>
    </rPh>
    <rPh sb="4" eb="5">
      <t>フ</t>
    </rPh>
    <rPh sb="8" eb="9">
      <t>カギ</t>
    </rPh>
    <rPh sb="10" eb="11">
      <t>サワ</t>
    </rPh>
    <rPh sb="12" eb="14">
      <t>ヒツヨウ</t>
    </rPh>
    <phoneticPr fontId="1"/>
  </si>
  <si>
    <t>※基本給テーブルから各等級の金額を貼り付けてください。</t>
    <rPh sb="1" eb="4">
      <t>キホンキュウ</t>
    </rPh>
    <rPh sb="10" eb="13">
      <t>カクトウキュウ</t>
    </rPh>
    <rPh sb="14" eb="16">
      <t>キンガク</t>
    </rPh>
    <rPh sb="17" eb="18">
      <t>ハ</t>
    </rPh>
    <rPh sb="19" eb="20">
      <t>ツ</t>
    </rPh>
    <phoneticPr fontId="1"/>
  </si>
  <si>
    <t>※ランク1に基準となる年齢を入力してください。</t>
    <rPh sb="6" eb="8">
      <t>キジュン</t>
    </rPh>
    <rPh sb="11" eb="13">
      <t>ネンレイ</t>
    </rPh>
    <rPh sb="14" eb="16">
      <t>ニュウリョク</t>
    </rPh>
    <phoneticPr fontId="1"/>
  </si>
  <si>
    <t>①等級・役職・営業手当（名称変更可能）を入力して下さい。</t>
    <rPh sb="1" eb="3">
      <t>トウキュウ</t>
    </rPh>
    <rPh sb="4" eb="6">
      <t>ヤクショク</t>
    </rPh>
    <rPh sb="7" eb="9">
      <t>エイギョウ</t>
    </rPh>
    <rPh sb="9" eb="11">
      <t>テアテ</t>
    </rPh>
    <rPh sb="12" eb="14">
      <t>メイショウ</t>
    </rPh>
    <rPh sb="14" eb="16">
      <t>ヘンコウ</t>
    </rPh>
    <rPh sb="16" eb="18">
      <t>カノウ</t>
    </rPh>
    <rPh sb="20" eb="22">
      <t>ニュウリョク</t>
    </rPh>
    <rPh sb="24" eb="25">
      <t>クダ</t>
    </rPh>
    <phoneticPr fontId="1"/>
  </si>
  <si>
    <t>②役職手当（AD14：AE19）・家族手当（AD27：AF42）のデータを変更して下さい。</t>
    <rPh sb="1" eb="3">
      <t>ヤクショク</t>
    </rPh>
    <rPh sb="3" eb="5">
      <t>テアテ</t>
    </rPh>
    <rPh sb="17" eb="19">
      <t>カゾク</t>
    </rPh>
    <rPh sb="19" eb="21">
      <t>テアテ</t>
    </rPh>
    <rPh sb="37" eb="39">
      <t>ヘンコウ</t>
    </rPh>
    <rPh sb="41" eb="42">
      <t>クダ</t>
    </rPh>
    <phoneticPr fontId="1"/>
  </si>
  <si>
    <t>③基本給は「基本給テーブル」を参照する形にしていますが、直接入力して下さっても構いません（算式が難しいようでしたら）。</t>
    <rPh sb="1" eb="4">
      <t>キホンキュウ</t>
    </rPh>
    <rPh sb="6" eb="9">
      <t>キホンキュウ</t>
    </rPh>
    <rPh sb="15" eb="17">
      <t>サンショウ</t>
    </rPh>
    <rPh sb="19" eb="20">
      <t>カタチ</t>
    </rPh>
    <rPh sb="28" eb="30">
      <t>チョクセツ</t>
    </rPh>
    <rPh sb="30" eb="32">
      <t>ニュウリョク</t>
    </rPh>
    <rPh sb="34" eb="35">
      <t>クダ</t>
    </rPh>
    <rPh sb="39" eb="40">
      <t>カマ</t>
    </rPh>
    <rPh sb="45" eb="47">
      <t>サンシキ</t>
    </rPh>
    <rPh sb="48" eb="49">
      <t>ムズカ</t>
    </rPh>
    <phoneticPr fontId="1"/>
  </si>
  <si>
    <t>④賞与（夏期＋冬期）の平均支給月数＝</t>
    <rPh sb="1" eb="3">
      <t>ショウヨ</t>
    </rPh>
    <rPh sb="4" eb="6">
      <t>カキ</t>
    </rPh>
    <rPh sb="7" eb="9">
      <t>トウキ</t>
    </rPh>
    <rPh sb="11" eb="13">
      <t>ヘイキン</t>
    </rPh>
    <rPh sb="13" eb="15">
      <t>シキュウ</t>
    </rPh>
    <rPh sb="15" eb="16">
      <t>ゲツ</t>
    </rPh>
    <rPh sb="16" eb="17">
      <t>スウ</t>
    </rPh>
    <phoneticPr fontId="1"/>
  </si>
  <si>
    <t>⑤モデルは、大卒・営業職モデルと高卒・製造職モデルのみシミュレーションしていますが、必要に応じて追加して下さい。</t>
    <rPh sb="6" eb="8">
      <t>ダイソツ</t>
    </rPh>
    <rPh sb="9" eb="11">
      <t>エイギョウ</t>
    </rPh>
    <rPh sb="11" eb="12">
      <t>ショク</t>
    </rPh>
    <rPh sb="16" eb="18">
      <t>コウソツ</t>
    </rPh>
    <rPh sb="19" eb="21">
      <t>セイゾウ</t>
    </rPh>
    <rPh sb="21" eb="22">
      <t>ショク</t>
    </rPh>
    <rPh sb="42" eb="44">
      <t>ヒツヨウ</t>
    </rPh>
    <rPh sb="45" eb="46">
      <t>オウ</t>
    </rPh>
    <rPh sb="48" eb="50">
      <t>ツイカ</t>
    </rPh>
    <rPh sb="52" eb="53">
      <t>クダ</t>
    </rPh>
    <phoneticPr fontId="1"/>
  </si>
  <si>
    <t>最遅モデル（高卒・製造職・一般職⇒３等級）</t>
    <phoneticPr fontId="1"/>
  </si>
  <si>
    <t>ご不明な点は、info@growthen.co.jp までお問い合わせください。</t>
    <rPh sb="1" eb="3">
      <t>フメイ</t>
    </rPh>
    <rPh sb="4" eb="5">
      <t>テン</t>
    </rPh>
    <rPh sb="30" eb="31">
      <t>ト</t>
    </rPh>
    <rPh sb="32" eb="33">
      <t>ア</t>
    </rPh>
    <phoneticPr fontId="1"/>
  </si>
  <si>
    <t>モデル生涯賃金→</t>
    <rPh sb="3" eb="5">
      <t>ショウガイ</t>
    </rPh>
    <rPh sb="5" eb="7">
      <t>チンギン</t>
    </rPh>
    <phoneticPr fontId="1"/>
  </si>
  <si>
    <t>製造手当があれば記入して下さい↑</t>
    <rPh sb="0" eb="2">
      <t>セイゾウ</t>
    </rPh>
    <rPh sb="2" eb="4">
      <t>テアテ</t>
    </rPh>
    <rPh sb="8" eb="10">
      <t>キニュウ</t>
    </rPh>
    <rPh sb="12" eb="13">
      <t>クダ</t>
    </rPh>
    <phoneticPr fontId="1"/>
  </si>
  <si>
    <t>②一般社員と管理職の年収水準は適正か？（残業手当も考慮して）</t>
    <rPh sb="1" eb="3">
      <t>イッパン</t>
    </rPh>
    <rPh sb="3" eb="5">
      <t>シャイン</t>
    </rPh>
    <rPh sb="6" eb="8">
      <t>カンリ</t>
    </rPh>
    <rPh sb="8" eb="9">
      <t>ショク</t>
    </rPh>
    <rPh sb="10" eb="12">
      <t>ネンシュウ</t>
    </rPh>
    <rPh sb="12" eb="14">
      <t>スイジュン</t>
    </rPh>
    <rPh sb="20" eb="22">
      <t>ザンギョウ</t>
    </rPh>
    <rPh sb="22" eb="24">
      <t>テアテ</t>
    </rPh>
    <rPh sb="25" eb="27">
      <t>コウリョ</t>
    </rPh>
    <phoneticPr fontId="1"/>
  </si>
  <si>
    <t xml:space="preserve">©Growthen Partner Inc. All rights reserved. </t>
    <phoneticPr fontId="1"/>
  </si>
  <si>
    <t>　各等級の基本給と年齢を連動させて入力してください。黄色い塗りつぶし部分に自社の基本給を入力してください。</t>
    <rPh sb="1" eb="4">
      <t>カクトウキュウ</t>
    </rPh>
    <rPh sb="5" eb="7">
      <t>キホン</t>
    </rPh>
    <rPh sb="7" eb="8">
      <t>キュウ</t>
    </rPh>
    <rPh sb="9" eb="11">
      <t>ネンレイ</t>
    </rPh>
    <rPh sb="12" eb="14">
      <t>レンドウ</t>
    </rPh>
    <rPh sb="17" eb="19">
      <t>ニュウリョク</t>
    </rPh>
    <rPh sb="26" eb="28">
      <t>キイロ</t>
    </rPh>
    <rPh sb="29" eb="30">
      <t>ヌ</t>
    </rPh>
    <rPh sb="34" eb="36">
      <t>ブブン</t>
    </rPh>
    <rPh sb="37" eb="39">
      <t>ジシャ</t>
    </rPh>
    <rPh sb="40" eb="42">
      <t>キホン</t>
    </rPh>
    <rPh sb="42" eb="43">
      <t>キュウ</t>
    </rPh>
    <rPh sb="44" eb="4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</si>
</sst>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#,##0_ "/>
    <numFmt numFmtId="178" formatCode="0_);[Red]\(0\)"/>
    <numFmt numFmtId="179" formatCode="#&quot;歳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メイリオ"/>
      <family val="3"/>
      <charset val="128"/>
    </font>
    <font>
      <sz val="11"/>
      <name val="メイリオ"/>
      <family val="3"/>
      <charset val="128"/>
    </font>
    <font>
      <sz val="11"/>
      <color indexed="55"/>
      <name val="メイリオ"/>
      <family val="3"/>
      <charset val="128"/>
    </font>
    <font>
      <sz val="14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0" fontId="5" fillId="0" borderId="0" xfId="0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5" fillId="0" borderId="0" xfId="0" applyNumberFormat="1" applyFont="1"/>
    <xf numFmtId="0" fontId="5" fillId="0" borderId="0" xfId="0" applyFont="1"/>
    <xf numFmtId="177" fontId="5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78" fontId="5" fillId="0" borderId="0" xfId="0" applyNumberFormat="1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22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right" vertical="center"/>
    </xf>
    <xf numFmtId="178" fontId="5" fillId="3" borderId="22" xfId="0" applyNumberFormat="1" applyFont="1" applyFill="1" applyBorder="1" applyAlignment="1">
      <alignment horizontal="right" vertical="center"/>
    </xf>
    <xf numFmtId="178" fontId="5" fillId="3" borderId="22" xfId="1" applyNumberFormat="1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176" fontId="5" fillId="0" borderId="0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shrinkToFit="1"/>
    </xf>
    <xf numFmtId="0" fontId="5" fillId="4" borderId="1" xfId="0" applyFont="1" applyFill="1" applyBorder="1" applyAlignment="1">
      <alignment horizontal="center" shrinkToFit="1"/>
    </xf>
    <xf numFmtId="38" fontId="5" fillId="4" borderId="1" xfId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179" fontId="5" fillId="4" borderId="1" xfId="0" applyNumberFormat="1" applyFont="1" applyFill="1" applyBorder="1" applyAlignment="1">
      <alignment horizontal="center"/>
    </xf>
    <xf numFmtId="0" fontId="5" fillId="4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shrinkToFit="1"/>
    </xf>
    <xf numFmtId="38" fontId="5" fillId="0" borderId="6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shrinkToFit="1"/>
    </xf>
    <xf numFmtId="38" fontId="5" fillId="3" borderId="1" xfId="1" applyFont="1" applyFill="1" applyBorder="1" applyAlignment="1">
      <alignment horizontal="right"/>
    </xf>
    <xf numFmtId="38" fontId="5" fillId="0" borderId="1" xfId="1" applyFont="1" applyFill="1" applyBorder="1" applyAlignment="1">
      <alignment horizontal="right"/>
    </xf>
    <xf numFmtId="38" fontId="5" fillId="0" borderId="1" xfId="1" applyFont="1" applyBorder="1" applyAlignment="1">
      <alignment vertical="center"/>
    </xf>
    <xf numFmtId="0" fontId="5" fillId="4" borderId="1" xfId="0" applyNumberFormat="1" applyFont="1" applyFill="1" applyBorder="1" applyAlignment="1">
      <alignment horizontal="center" vertical="center"/>
    </xf>
    <xf numFmtId="38" fontId="5" fillId="3" borderId="1" xfId="1" applyFont="1" applyFill="1" applyBorder="1" applyAlignment="1">
      <alignment vertical="center"/>
    </xf>
    <xf numFmtId="179" fontId="5" fillId="4" borderId="7" xfId="0" applyNumberFormat="1" applyFont="1" applyFill="1" applyBorder="1" applyAlignment="1">
      <alignment horizontal="center"/>
    </xf>
    <xf numFmtId="0" fontId="5" fillId="4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shrinkToFit="1"/>
    </xf>
    <xf numFmtId="38" fontId="5" fillId="0" borderId="9" xfId="1" applyFont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shrinkToFit="1"/>
    </xf>
    <xf numFmtId="38" fontId="5" fillId="3" borderId="7" xfId="1" applyFont="1" applyFill="1" applyBorder="1" applyAlignment="1">
      <alignment horizontal="right"/>
    </xf>
    <xf numFmtId="38" fontId="5" fillId="0" borderId="7" xfId="1" applyFont="1" applyFill="1" applyBorder="1" applyAlignment="1">
      <alignment horizontal="right"/>
    </xf>
    <xf numFmtId="17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shrinkToFit="1"/>
    </xf>
    <xf numFmtId="38" fontId="5" fillId="0" borderId="11" xfId="1" applyFont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shrinkToFit="1"/>
    </xf>
    <xf numFmtId="38" fontId="5" fillId="3" borderId="2" xfId="1" applyFont="1" applyFill="1" applyBorder="1" applyAlignment="1">
      <alignment horizontal="right"/>
    </xf>
    <xf numFmtId="38" fontId="5" fillId="0" borderId="2" xfId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shrinkToFit="1"/>
    </xf>
    <xf numFmtId="38" fontId="5" fillId="0" borderId="0" xfId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10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6" xfId="1" applyFont="1" applyFill="1" applyBorder="1" applyAlignment="1"/>
    <xf numFmtId="38" fontId="5" fillId="0" borderId="1" xfId="1" applyFont="1" applyFill="1" applyBorder="1" applyAlignment="1"/>
    <xf numFmtId="38" fontId="5" fillId="3" borderId="1" xfId="1" applyFont="1" applyFill="1" applyBorder="1" applyAlignment="1"/>
    <xf numFmtId="38" fontId="5" fillId="0" borderId="9" xfId="1" applyFont="1" applyFill="1" applyBorder="1" applyAlignment="1"/>
    <xf numFmtId="38" fontId="5" fillId="0" borderId="7" xfId="1" applyFont="1" applyFill="1" applyBorder="1" applyAlignment="1"/>
    <xf numFmtId="38" fontId="5" fillId="3" borderId="7" xfId="1" applyFont="1" applyFill="1" applyBorder="1" applyAlignment="1"/>
    <xf numFmtId="38" fontId="5" fillId="0" borderId="11" xfId="1" applyFont="1" applyFill="1" applyBorder="1" applyAlignment="1"/>
    <xf numFmtId="38" fontId="5" fillId="0" borderId="2" xfId="1" applyFont="1" applyFill="1" applyBorder="1" applyAlignment="1"/>
    <xf numFmtId="38" fontId="5" fillId="3" borderId="2" xfId="1" applyFont="1" applyFill="1" applyBorder="1" applyAlignment="1"/>
    <xf numFmtId="38" fontId="5" fillId="0" borderId="0" xfId="1" applyFont="1" applyFill="1" applyBorder="1" applyAlignment="1"/>
    <xf numFmtId="177" fontId="4" fillId="0" borderId="0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right" vertical="center"/>
    </xf>
    <xf numFmtId="38" fontId="5" fillId="3" borderId="1" xfId="1" applyFont="1" applyFill="1" applyBorder="1">
      <alignment vertical="center"/>
    </xf>
    <xf numFmtId="178" fontId="5" fillId="3" borderId="1" xfId="1" applyNumberFormat="1" applyFont="1" applyFill="1" applyBorder="1">
      <alignment vertical="center"/>
    </xf>
    <xf numFmtId="38" fontId="5" fillId="3" borderId="22" xfId="1" applyFont="1" applyFill="1" applyBorder="1">
      <alignment vertical="center"/>
    </xf>
    <xf numFmtId="178" fontId="5" fillId="3" borderId="2" xfId="0" applyNumberFormat="1" applyFont="1" applyFill="1" applyBorder="1" applyAlignment="1">
      <alignment horizontal="right" vertical="center"/>
    </xf>
    <xf numFmtId="38" fontId="5" fillId="3" borderId="2" xfId="1" applyFont="1" applyFill="1" applyBorder="1">
      <alignment vertical="center"/>
    </xf>
    <xf numFmtId="178" fontId="5" fillId="3" borderId="2" xfId="1" applyNumberFormat="1" applyFont="1" applyFill="1" applyBorder="1">
      <alignment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4" fillId="2" borderId="19" xfId="0" applyNumberFormat="1" applyFont="1" applyFill="1" applyBorder="1" applyAlignment="1">
      <alignment horizontal="center" vertical="center"/>
    </xf>
    <xf numFmtId="177" fontId="4" fillId="2" borderId="20" xfId="0" applyNumberFormat="1" applyFont="1" applyFill="1" applyBorder="1" applyAlignment="1">
      <alignment horizontal="center" vertical="center"/>
    </xf>
    <xf numFmtId="177" fontId="4" fillId="2" borderId="2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161926</xdr:rowOff>
    </xdr:from>
    <xdr:to>
      <xdr:col>8</xdr:col>
      <xdr:colOff>19050</xdr:colOff>
      <xdr:row>2</xdr:row>
      <xdr:rowOff>28576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04849" y="161926"/>
          <a:ext cx="3200401" cy="304800"/>
        </a:xfrm>
        <a:prstGeom prst="rect">
          <a:avLst/>
        </a:prstGeom>
        <a:noFill/>
        <a:ln>
          <a:headEnd/>
          <a:tailE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54864" tIns="27432" rIns="54864" bIns="27432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chemeClr val="tx2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モデル賃金シミュレーション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AI65"/>
  <sheetViews>
    <sheetView showGridLines="0" tabSelected="1" workbookViewId="0">
      <selection activeCell="R7" sqref="R7"/>
    </sheetView>
  </sheetViews>
  <sheetFormatPr defaultRowHeight="18.75"/>
  <cols>
    <col min="1" max="1" width="9" style="1"/>
    <col min="2" max="3" width="5.625" style="1" customWidth="1"/>
    <col min="4" max="4" width="5.125" style="1" customWidth="1"/>
    <col min="5" max="6" width="6.75" style="1" customWidth="1"/>
    <col min="7" max="7" width="11.25" style="1" bestFit="1" customWidth="1"/>
    <col min="8" max="8" width="10.75" style="22" customWidth="1"/>
    <col min="9" max="9" width="9.75" style="1" customWidth="1"/>
    <col min="10" max="11" width="8.625" style="1" customWidth="1"/>
    <col min="12" max="12" width="10.5" style="22" customWidth="1"/>
    <col min="13" max="13" width="11" style="22" customWidth="1"/>
    <col min="14" max="14" width="13.375" style="22" bestFit="1" customWidth="1"/>
    <col min="15" max="15" width="1.875" style="1" customWidth="1"/>
    <col min="16" max="17" width="5.625" style="1" customWidth="1"/>
    <col min="18" max="20" width="6.75" style="1" customWidth="1"/>
    <col min="21" max="21" width="8.625" style="1" customWidth="1"/>
    <col min="22" max="22" width="11.25" style="22" customWidth="1"/>
    <col min="23" max="24" width="8.625" style="1" customWidth="1"/>
    <col min="25" max="27" width="10.375" style="1" customWidth="1"/>
    <col min="28" max="28" width="13.75" style="1" customWidth="1"/>
    <col min="29" max="29" width="3.125" style="1" customWidth="1"/>
    <col min="30" max="30" width="9.75" style="1" customWidth="1"/>
    <col min="31" max="31" width="8.75" style="1" customWidth="1"/>
    <col min="32" max="36" width="9" style="1"/>
    <col min="37" max="38" width="9" style="1" customWidth="1"/>
    <col min="39" max="16384" width="9" style="1"/>
  </cols>
  <sheetData>
    <row r="1" spans="2:35" ht="22.5">
      <c r="B1" s="21"/>
      <c r="C1" s="21"/>
      <c r="P1" s="21"/>
      <c r="Q1" s="21"/>
    </row>
    <row r="2" spans="2:35" ht="22.5">
      <c r="B2" s="21"/>
      <c r="C2" s="21"/>
      <c r="P2" s="21"/>
      <c r="Q2" s="21"/>
    </row>
    <row r="3" spans="2:35">
      <c r="M3" s="93"/>
      <c r="AA3" s="23"/>
    </row>
    <row r="4" spans="2:35">
      <c r="B4" s="24" t="s">
        <v>56</v>
      </c>
      <c r="M4" s="93"/>
      <c r="AA4" s="23"/>
    </row>
    <row r="5" spans="2:35">
      <c r="B5" s="4" t="s">
        <v>71</v>
      </c>
      <c r="M5" s="93"/>
      <c r="AA5" s="23"/>
    </row>
    <row r="6" spans="2:35">
      <c r="B6" s="1" t="s">
        <v>72</v>
      </c>
      <c r="M6" s="93"/>
      <c r="AA6" s="23"/>
    </row>
    <row r="7" spans="2:35">
      <c r="B7" s="1" t="s">
        <v>73</v>
      </c>
      <c r="M7" s="93"/>
      <c r="AA7" s="23"/>
    </row>
    <row r="8" spans="2:35">
      <c r="B8" s="1" t="s">
        <v>74</v>
      </c>
      <c r="H8" s="48">
        <v>3</v>
      </c>
      <c r="I8" s="22" t="s">
        <v>40</v>
      </c>
      <c r="M8" s="93"/>
      <c r="U8" s="25"/>
      <c r="AA8" s="23"/>
    </row>
    <row r="9" spans="2:35">
      <c r="B9" s="1" t="s">
        <v>75</v>
      </c>
      <c r="H9" s="92"/>
      <c r="I9" s="22"/>
      <c r="M9" s="93"/>
      <c r="U9" s="25"/>
      <c r="AA9" s="23"/>
    </row>
    <row r="10" spans="2:35">
      <c r="M10" s="93"/>
      <c r="AA10" s="23"/>
      <c r="AH10" s="1" t="s">
        <v>57</v>
      </c>
    </row>
    <row r="11" spans="2:35">
      <c r="B11" s="26" t="s">
        <v>0</v>
      </c>
      <c r="C11" s="26" t="s">
        <v>1</v>
      </c>
      <c r="D11" s="113" t="s">
        <v>18</v>
      </c>
      <c r="E11" s="114"/>
      <c r="F11" s="114"/>
      <c r="G11" s="114"/>
      <c r="H11" s="114"/>
      <c r="I11" s="114"/>
      <c r="J11" s="114"/>
      <c r="K11" s="114"/>
      <c r="L11" s="114"/>
      <c r="M11" s="114"/>
      <c r="N11" s="115"/>
      <c r="P11" s="26" t="s">
        <v>0</v>
      </c>
      <c r="Q11" s="26" t="s">
        <v>1</v>
      </c>
      <c r="R11" s="113" t="s">
        <v>76</v>
      </c>
      <c r="S11" s="114"/>
      <c r="T11" s="114"/>
      <c r="U11" s="114"/>
      <c r="V11" s="114"/>
      <c r="W11" s="114"/>
      <c r="X11" s="114"/>
      <c r="Y11" s="114"/>
      <c r="Z11" s="114"/>
      <c r="AA11" s="114"/>
      <c r="AB11" s="115"/>
      <c r="AH11" s="27" t="s">
        <v>65</v>
      </c>
      <c r="AI11" s="27" t="s">
        <v>66</v>
      </c>
    </row>
    <row r="12" spans="2:35">
      <c r="B12" s="28"/>
      <c r="C12" s="29" t="s">
        <v>2</v>
      </c>
      <c r="D12" s="30" t="s">
        <v>3</v>
      </c>
      <c r="E12" s="31" t="s">
        <v>66</v>
      </c>
      <c r="F12" s="26" t="s">
        <v>10</v>
      </c>
      <c r="G12" s="32" t="s">
        <v>12</v>
      </c>
      <c r="H12" s="33" t="s">
        <v>4</v>
      </c>
      <c r="I12" s="30" t="s">
        <v>9</v>
      </c>
      <c r="J12" s="30" t="s">
        <v>17</v>
      </c>
      <c r="K12" s="30" t="s">
        <v>5</v>
      </c>
      <c r="L12" s="33" t="s">
        <v>8</v>
      </c>
      <c r="M12" s="33" t="s">
        <v>19</v>
      </c>
      <c r="N12" s="33" t="s">
        <v>6</v>
      </c>
      <c r="P12" s="28"/>
      <c r="Q12" s="29" t="s">
        <v>2</v>
      </c>
      <c r="R12" s="30" t="s">
        <v>3</v>
      </c>
      <c r="S12" s="31" t="s">
        <v>66</v>
      </c>
      <c r="T12" s="26" t="s">
        <v>10</v>
      </c>
      <c r="U12" s="32" t="s">
        <v>12</v>
      </c>
      <c r="V12" s="33" t="s">
        <v>4</v>
      </c>
      <c r="W12" s="30" t="s">
        <v>9</v>
      </c>
      <c r="X12" s="30" t="s">
        <v>20</v>
      </c>
      <c r="Y12" s="30" t="s">
        <v>5</v>
      </c>
      <c r="Z12" s="30" t="s">
        <v>8</v>
      </c>
      <c r="AA12" s="30" t="s">
        <v>19</v>
      </c>
      <c r="AB12" s="30" t="s">
        <v>6</v>
      </c>
      <c r="AD12" s="116" t="s">
        <v>21</v>
      </c>
      <c r="AE12" s="117"/>
      <c r="AH12" s="34">
        <v>7</v>
      </c>
      <c r="AI12" s="34" t="s">
        <v>58</v>
      </c>
    </row>
    <row r="13" spans="2:35">
      <c r="B13" s="35">
        <v>18</v>
      </c>
      <c r="C13" s="36">
        <v>0</v>
      </c>
      <c r="D13" s="37" t="s">
        <v>7</v>
      </c>
      <c r="E13" s="37"/>
      <c r="F13" s="38" t="s">
        <v>7</v>
      </c>
      <c r="G13" s="39" t="s">
        <v>7</v>
      </c>
      <c r="H13" s="40" t="s">
        <v>7</v>
      </c>
      <c r="I13" s="41" t="s">
        <v>7</v>
      </c>
      <c r="J13" s="40" t="s">
        <v>7</v>
      </c>
      <c r="K13" s="40" t="s">
        <v>7</v>
      </c>
      <c r="L13" s="40" t="s">
        <v>7</v>
      </c>
      <c r="M13" s="40" t="s">
        <v>7</v>
      </c>
      <c r="N13" s="40" t="s">
        <v>7</v>
      </c>
      <c r="P13" s="35">
        <v>18</v>
      </c>
      <c r="Q13" s="36">
        <v>0</v>
      </c>
      <c r="R13" s="42">
        <v>1</v>
      </c>
      <c r="S13" s="37" t="str">
        <f t="shared" ref="S13:S55" si="0">VLOOKUP(R13,$AH$12:$AI$18,2,0)</f>
        <v>一等級</v>
      </c>
      <c r="T13" s="43" t="s">
        <v>44</v>
      </c>
      <c r="U13" s="39" t="s">
        <v>7</v>
      </c>
      <c r="V13" s="45">
        <f ca="1">VLOOKUP(P13,INDIRECT(S13),2,0)</f>
        <v>160000</v>
      </c>
      <c r="W13" s="45">
        <f>VLOOKUP(T13,$AD$26:$AE$39,2,0)</f>
        <v>0</v>
      </c>
      <c r="X13" s="44">
        <v>0</v>
      </c>
      <c r="Y13" s="45">
        <f>VLOOKUP(Q13,$AD$13:$AE$17,2,0)</f>
        <v>0</v>
      </c>
      <c r="Z13" s="45">
        <f ca="1">SUM(V13:Y13)</f>
        <v>160000</v>
      </c>
      <c r="AA13" s="45">
        <f t="shared" ref="AA13:AA55" ca="1" si="1">(V13+W13)*$H$8</f>
        <v>480000</v>
      </c>
      <c r="AB13" s="45">
        <f ca="1">Z13*12+AA13</f>
        <v>2400000</v>
      </c>
      <c r="AD13" s="12">
        <v>0</v>
      </c>
      <c r="AE13" s="46">
        <v>0</v>
      </c>
      <c r="AH13" s="34">
        <v>6</v>
      </c>
      <c r="AI13" s="34" t="s">
        <v>59</v>
      </c>
    </row>
    <row r="14" spans="2:35">
      <c r="B14" s="35">
        <v>19</v>
      </c>
      <c r="C14" s="47">
        <v>0</v>
      </c>
      <c r="D14" s="37" t="s">
        <v>7</v>
      </c>
      <c r="E14" s="37"/>
      <c r="F14" s="38" t="s">
        <v>7</v>
      </c>
      <c r="G14" s="39" t="str">
        <f>G13</f>
        <v>―</v>
      </c>
      <c r="H14" s="40" t="s">
        <v>7</v>
      </c>
      <c r="I14" s="41" t="s">
        <v>7</v>
      </c>
      <c r="J14" s="40" t="s">
        <v>7</v>
      </c>
      <c r="K14" s="40" t="s">
        <v>7</v>
      </c>
      <c r="L14" s="40" t="s">
        <v>7</v>
      </c>
      <c r="M14" s="40" t="s">
        <v>7</v>
      </c>
      <c r="N14" s="40" t="s">
        <v>7</v>
      </c>
      <c r="P14" s="35">
        <v>19</v>
      </c>
      <c r="Q14" s="47">
        <v>0</v>
      </c>
      <c r="R14" s="42">
        <v>1</v>
      </c>
      <c r="S14" s="37" t="str">
        <f t="shared" si="0"/>
        <v>一等級</v>
      </c>
      <c r="T14" s="43" t="s">
        <v>44</v>
      </c>
      <c r="U14" s="39" t="str">
        <f>U13</f>
        <v>―</v>
      </c>
      <c r="V14" s="45">
        <f ca="1">VLOOKUP(P14,INDIRECT(S14),2,0)</f>
        <v>170000</v>
      </c>
      <c r="W14" s="45">
        <f>VLOOKUP(T14,$AD$26:$AE$39,2,0)</f>
        <v>0</v>
      </c>
      <c r="X14" s="44">
        <v>0</v>
      </c>
      <c r="Y14" s="45">
        <f>VLOOKUP(Q14,$AD$13:$AE$17,2,0)</f>
        <v>0</v>
      </c>
      <c r="Z14" s="45">
        <f ca="1">SUM(V14:Y14)</f>
        <v>170000</v>
      </c>
      <c r="AA14" s="45">
        <f t="shared" ca="1" si="1"/>
        <v>510000</v>
      </c>
      <c r="AB14" s="45">
        <f ca="1">Z14*12+AA14</f>
        <v>2550000</v>
      </c>
      <c r="AD14" s="12">
        <v>1</v>
      </c>
      <c r="AE14" s="48">
        <v>8000</v>
      </c>
      <c r="AH14" s="34">
        <v>5</v>
      </c>
      <c r="AI14" s="34" t="s">
        <v>60</v>
      </c>
    </row>
    <row r="15" spans="2:35" ht="19.5" thickBot="1">
      <c r="B15" s="49">
        <v>20</v>
      </c>
      <c r="C15" s="50">
        <v>0</v>
      </c>
      <c r="D15" s="51" t="s">
        <v>7</v>
      </c>
      <c r="E15" s="51"/>
      <c r="F15" s="52" t="s">
        <v>7</v>
      </c>
      <c r="G15" s="53" t="str">
        <f>G14</f>
        <v>―</v>
      </c>
      <c r="H15" s="54" t="s">
        <v>7</v>
      </c>
      <c r="I15" s="55" t="s">
        <v>7</v>
      </c>
      <c r="J15" s="54" t="s">
        <v>7</v>
      </c>
      <c r="K15" s="54" t="s">
        <v>7</v>
      </c>
      <c r="L15" s="54" t="s">
        <v>7</v>
      </c>
      <c r="M15" s="54" t="s">
        <v>7</v>
      </c>
      <c r="N15" s="54" t="s">
        <v>7</v>
      </c>
      <c r="P15" s="49">
        <v>20</v>
      </c>
      <c r="Q15" s="50">
        <v>0</v>
      </c>
      <c r="R15" s="56">
        <v>1</v>
      </c>
      <c r="S15" s="51" t="str">
        <f t="shared" si="0"/>
        <v>一等級</v>
      </c>
      <c r="T15" s="57" t="s">
        <v>44</v>
      </c>
      <c r="U15" s="53" t="str">
        <f t="shared" ref="U15:U55" si="2">U14</f>
        <v>―</v>
      </c>
      <c r="V15" s="59">
        <f ca="1">VLOOKUP(P15,INDIRECT(S15),2,0)</f>
        <v>180000</v>
      </c>
      <c r="W15" s="59">
        <f>VLOOKUP(T15,$AD$26:$AE$39,2,0)</f>
        <v>0</v>
      </c>
      <c r="X15" s="58">
        <v>0</v>
      </c>
      <c r="Y15" s="59">
        <f>VLOOKUP(Q15,$AD$13:$AE$17,2,0)</f>
        <v>0</v>
      </c>
      <c r="Z15" s="59">
        <f ca="1">SUM(V15:Y15)</f>
        <v>180000</v>
      </c>
      <c r="AA15" s="59">
        <f t="shared" ca="1" si="1"/>
        <v>540000</v>
      </c>
      <c r="AB15" s="59">
        <f ca="1">Z15*12+AA15</f>
        <v>2700000</v>
      </c>
      <c r="AD15" s="12">
        <v>2</v>
      </c>
      <c r="AE15" s="48">
        <v>11000</v>
      </c>
      <c r="AH15" s="34">
        <v>4</v>
      </c>
      <c r="AI15" s="34" t="s">
        <v>61</v>
      </c>
    </row>
    <row r="16" spans="2:35">
      <c r="B16" s="60">
        <v>21</v>
      </c>
      <c r="C16" s="61">
        <v>0</v>
      </c>
      <c r="D16" s="62" t="s">
        <v>7</v>
      </c>
      <c r="E16" s="62"/>
      <c r="F16" s="63" t="s">
        <v>7</v>
      </c>
      <c r="G16" s="64" t="str">
        <f>G15</f>
        <v>―</v>
      </c>
      <c r="H16" s="65" t="s">
        <v>7</v>
      </c>
      <c r="I16" s="66" t="s">
        <v>7</v>
      </c>
      <c r="J16" s="65" t="s">
        <v>7</v>
      </c>
      <c r="K16" s="65" t="s">
        <v>7</v>
      </c>
      <c r="L16" s="65" t="s">
        <v>7</v>
      </c>
      <c r="M16" s="65" t="s">
        <v>7</v>
      </c>
      <c r="N16" s="65" t="s">
        <v>7</v>
      </c>
      <c r="P16" s="60">
        <v>21</v>
      </c>
      <c r="Q16" s="61">
        <v>0</v>
      </c>
      <c r="R16" s="67">
        <v>1</v>
      </c>
      <c r="S16" s="62" t="str">
        <f t="shared" si="0"/>
        <v>一等級</v>
      </c>
      <c r="T16" s="68" t="s">
        <v>44</v>
      </c>
      <c r="U16" s="64" t="str">
        <f t="shared" si="2"/>
        <v>―</v>
      </c>
      <c r="V16" s="70">
        <f ca="1">VLOOKUP(P16,INDIRECT(S16),2,0)</f>
        <v>190000</v>
      </c>
      <c r="W16" s="70">
        <f>VLOOKUP(T16,$AD$26:$AE$39,2,0)</f>
        <v>0</v>
      </c>
      <c r="X16" s="69">
        <v>0</v>
      </c>
      <c r="Y16" s="70">
        <f>VLOOKUP(Q16,$AD$13:$AE$17,2,0)</f>
        <v>0</v>
      </c>
      <c r="Z16" s="70">
        <f ca="1">SUM(V16:Y16)</f>
        <v>190000</v>
      </c>
      <c r="AA16" s="70">
        <f t="shared" ca="1" si="1"/>
        <v>570000</v>
      </c>
      <c r="AB16" s="70">
        <f ca="1">Z16*12+AA16</f>
        <v>2850000</v>
      </c>
      <c r="AD16" s="12">
        <v>3</v>
      </c>
      <c r="AE16" s="48">
        <v>11000</v>
      </c>
      <c r="AH16" s="34">
        <v>3</v>
      </c>
      <c r="AI16" s="34" t="s">
        <v>62</v>
      </c>
    </row>
    <row r="17" spans="2:35">
      <c r="B17" s="35">
        <v>22</v>
      </c>
      <c r="C17" s="47">
        <v>0</v>
      </c>
      <c r="D17" s="42">
        <v>2</v>
      </c>
      <c r="E17" s="37" t="str">
        <f t="shared" ref="E17:E55" si="3">VLOOKUP(D17,$AH$12:$AI$18,2,0)</f>
        <v>二等級</v>
      </c>
      <c r="F17" s="43" t="s">
        <v>45</v>
      </c>
      <c r="G17" s="95" t="s">
        <v>7</v>
      </c>
      <c r="H17" s="96">
        <f ca="1">VLOOKUP(B17,INDIRECT(E17),2,0)</f>
        <v>200000</v>
      </c>
      <c r="I17" s="96">
        <f t="shared" ref="I17:I55" si="4">VLOOKUP(F17,$AD$26:$AE$39,2,0)</f>
        <v>0</v>
      </c>
      <c r="J17" s="97">
        <v>0</v>
      </c>
      <c r="K17" s="96">
        <f>VLOOKUP(C17,$AD$13:$AE$17,2,0)</f>
        <v>0</v>
      </c>
      <c r="L17" s="45">
        <f t="shared" ref="L17:L26" ca="1" si="5">SUM(H17:K17)</f>
        <v>200000</v>
      </c>
      <c r="M17" s="45">
        <f t="shared" ref="M17:M55" ca="1" si="6">(H17+I17)*$H$8</f>
        <v>600000</v>
      </c>
      <c r="N17" s="96">
        <f ca="1">L17*12+M17</f>
        <v>3000000</v>
      </c>
      <c r="P17" s="35">
        <v>22</v>
      </c>
      <c r="Q17" s="47">
        <v>0</v>
      </c>
      <c r="R17" s="42">
        <v>1</v>
      </c>
      <c r="S17" s="37" t="str">
        <f t="shared" si="0"/>
        <v>一等級</v>
      </c>
      <c r="T17" s="43" t="s">
        <v>45</v>
      </c>
      <c r="U17" s="39" t="str">
        <f t="shared" si="2"/>
        <v>―</v>
      </c>
      <c r="V17" s="45">
        <f ca="1">VLOOKUP(P17,INDIRECT(S17),2,0)</f>
        <v>200000</v>
      </c>
      <c r="W17" s="45">
        <f t="shared" ref="W17:W55" si="7">VLOOKUP(T17,$AD$26:$AE$39,2,0)</f>
        <v>0</v>
      </c>
      <c r="X17" s="44">
        <v>0</v>
      </c>
      <c r="Y17" s="45">
        <f>VLOOKUP(Q17,$AD$13:$AE$17,2,0)</f>
        <v>0</v>
      </c>
      <c r="Z17" s="45">
        <f t="shared" ref="Z17:Z26" ca="1" si="8">SUM(V17:Y17)</f>
        <v>200000</v>
      </c>
      <c r="AA17" s="45">
        <f t="shared" ca="1" si="1"/>
        <v>600000</v>
      </c>
      <c r="AB17" s="45">
        <f ca="1">Z17*12+AA17</f>
        <v>3000000</v>
      </c>
      <c r="AD17" s="12" t="s">
        <v>16</v>
      </c>
      <c r="AE17" s="34">
        <v>0</v>
      </c>
      <c r="AH17" s="34">
        <v>2</v>
      </c>
      <c r="AI17" s="34" t="s">
        <v>63</v>
      </c>
    </row>
    <row r="18" spans="2:35">
      <c r="B18" s="35">
        <v>23</v>
      </c>
      <c r="C18" s="47">
        <v>0</v>
      </c>
      <c r="D18" s="42">
        <v>2</v>
      </c>
      <c r="E18" s="37" t="str">
        <f t="shared" si="3"/>
        <v>二等級</v>
      </c>
      <c r="F18" s="43" t="s">
        <v>45</v>
      </c>
      <c r="G18" s="95">
        <f t="shared" ref="G18:G55" ca="1" si="9">H18-H17</f>
        <v>2800</v>
      </c>
      <c r="H18" s="96">
        <f t="shared" ref="H18:H55" ca="1" si="10">VLOOKUP(B18,INDIRECT(E18),2,0)</f>
        <v>202800</v>
      </c>
      <c r="I18" s="96">
        <f t="shared" si="4"/>
        <v>0</v>
      </c>
      <c r="J18" s="97">
        <v>0</v>
      </c>
      <c r="K18" s="96">
        <f t="shared" ref="K18:K55" si="11">VLOOKUP(C18,$AD$13:$AE$17,2,0)</f>
        <v>0</v>
      </c>
      <c r="L18" s="45">
        <f t="shared" ca="1" si="5"/>
        <v>202800</v>
      </c>
      <c r="M18" s="45">
        <f t="shared" ca="1" si="6"/>
        <v>608400</v>
      </c>
      <c r="N18" s="96">
        <f t="shared" ref="N18:N55" ca="1" si="12">L18*12+M18</f>
        <v>3042000</v>
      </c>
      <c r="P18" s="35">
        <v>23</v>
      </c>
      <c r="Q18" s="47">
        <v>0</v>
      </c>
      <c r="R18" s="42">
        <v>2</v>
      </c>
      <c r="S18" s="37" t="str">
        <f t="shared" si="0"/>
        <v>二等級</v>
      </c>
      <c r="T18" s="43" t="s">
        <v>45</v>
      </c>
      <c r="U18" s="39" t="str">
        <f t="shared" si="2"/>
        <v>―</v>
      </c>
      <c r="V18" s="45">
        <f t="shared" ref="V18:V45" ca="1" si="13">VLOOKUP(P18,INDIRECT(S18),2,0)</f>
        <v>202800</v>
      </c>
      <c r="W18" s="45">
        <f t="shared" si="7"/>
        <v>0</v>
      </c>
      <c r="X18" s="44">
        <v>0</v>
      </c>
      <c r="Y18" s="45">
        <f t="shared" ref="Y18:Y55" si="14">VLOOKUP(Q18,$AD$13:$AE$17,2,0)</f>
        <v>0</v>
      </c>
      <c r="Z18" s="45">
        <f t="shared" ca="1" si="8"/>
        <v>202800</v>
      </c>
      <c r="AA18" s="45">
        <f t="shared" ca="1" si="1"/>
        <v>608400</v>
      </c>
      <c r="AB18" s="45">
        <f t="shared" ref="AB18:AB41" ca="1" si="15">Z18*12+AA18</f>
        <v>3042000</v>
      </c>
      <c r="AE18" s="1" t="s">
        <v>33</v>
      </c>
      <c r="AH18" s="34">
        <v>1</v>
      </c>
      <c r="AI18" s="34" t="s">
        <v>64</v>
      </c>
    </row>
    <row r="19" spans="2:35">
      <c r="B19" s="35">
        <v>24</v>
      </c>
      <c r="C19" s="47">
        <v>0</v>
      </c>
      <c r="D19" s="42">
        <v>2</v>
      </c>
      <c r="E19" s="37" t="str">
        <f t="shared" si="3"/>
        <v>二等級</v>
      </c>
      <c r="F19" s="43" t="s">
        <v>45</v>
      </c>
      <c r="G19" s="95">
        <f t="shared" ca="1" si="9"/>
        <v>2800</v>
      </c>
      <c r="H19" s="96">
        <f t="shared" ca="1" si="10"/>
        <v>205600</v>
      </c>
      <c r="I19" s="96">
        <f t="shared" si="4"/>
        <v>0</v>
      </c>
      <c r="J19" s="97">
        <v>0</v>
      </c>
      <c r="K19" s="96">
        <f t="shared" si="11"/>
        <v>0</v>
      </c>
      <c r="L19" s="45">
        <f t="shared" ca="1" si="5"/>
        <v>205600</v>
      </c>
      <c r="M19" s="45">
        <f t="shared" ca="1" si="6"/>
        <v>616800</v>
      </c>
      <c r="N19" s="96">
        <f t="shared" ca="1" si="12"/>
        <v>3084000</v>
      </c>
      <c r="P19" s="35">
        <v>24</v>
      </c>
      <c r="Q19" s="47">
        <v>0</v>
      </c>
      <c r="R19" s="42">
        <v>2</v>
      </c>
      <c r="S19" s="37" t="str">
        <f t="shared" si="0"/>
        <v>二等級</v>
      </c>
      <c r="T19" s="43" t="s">
        <v>45</v>
      </c>
      <c r="U19" s="39" t="str">
        <f t="shared" si="2"/>
        <v>―</v>
      </c>
      <c r="V19" s="45">
        <f t="shared" ca="1" si="13"/>
        <v>205600</v>
      </c>
      <c r="W19" s="45">
        <f t="shared" si="7"/>
        <v>0</v>
      </c>
      <c r="X19" s="44">
        <v>0</v>
      </c>
      <c r="Y19" s="45">
        <f t="shared" si="14"/>
        <v>0</v>
      </c>
      <c r="Z19" s="45">
        <f t="shared" ca="1" si="8"/>
        <v>205600</v>
      </c>
      <c r="AA19" s="45">
        <f t="shared" ca="1" si="1"/>
        <v>616800</v>
      </c>
      <c r="AB19" s="45">
        <f t="shared" ca="1" si="15"/>
        <v>3084000</v>
      </c>
      <c r="AD19" s="1" t="s">
        <v>22</v>
      </c>
      <c r="AE19" s="22"/>
      <c r="AH19" s="1" t="s">
        <v>68</v>
      </c>
    </row>
    <row r="20" spans="2:35" ht="19.5" thickBot="1">
      <c r="B20" s="49">
        <v>25</v>
      </c>
      <c r="C20" s="50">
        <v>0</v>
      </c>
      <c r="D20" s="56">
        <v>2</v>
      </c>
      <c r="E20" s="51" t="str">
        <f t="shared" si="3"/>
        <v>二等級</v>
      </c>
      <c r="F20" s="57" t="s">
        <v>45</v>
      </c>
      <c r="G20" s="98">
        <f t="shared" ca="1" si="9"/>
        <v>2800</v>
      </c>
      <c r="H20" s="99">
        <f t="shared" ca="1" si="10"/>
        <v>208400</v>
      </c>
      <c r="I20" s="99">
        <f t="shared" si="4"/>
        <v>0</v>
      </c>
      <c r="J20" s="100">
        <v>0</v>
      </c>
      <c r="K20" s="99">
        <f t="shared" si="11"/>
        <v>0</v>
      </c>
      <c r="L20" s="59">
        <f t="shared" ca="1" si="5"/>
        <v>208400</v>
      </c>
      <c r="M20" s="59">
        <f t="shared" ca="1" si="6"/>
        <v>625200</v>
      </c>
      <c r="N20" s="99">
        <f t="shared" ca="1" si="12"/>
        <v>3126000</v>
      </c>
      <c r="P20" s="49">
        <v>25</v>
      </c>
      <c r="Q20" s="50">
        <v>0</v>
      </c>
      <c r="R20" s="56">
        <v>2</v>
      </c>
      <c r="S20" s="51" t="str">
        <f t="shared" si="0"/>
        <v>二等級</v>
      </c>
      <c r="T20" s="57" t="s">
        <v>45</v>
      </c>
      <c r="U20" s="53" t="str">
        <f t="shared" si="2"/>
        <v>―</v>
      </c>
      <c r="V20" s="59">
        <f t="shared" ca="1" si="13"/>
        <v>208400</v>
      </c>
      <c r="W20" s="59">
        <f t="shared" si="7"/>
        <v>0</v>
      </c>
      <c r="X20" s="58">
        <v>0</v>
      </c>
      <c r="Y20" s="59">
        <f t="shared" si="14"/>
        <v>0</v>
      </c>
      <c r="Z20" s="59">
        <f t="shared" ca="1" si="8"/>
        <v>208400</v>
      </c>
      <c r="AA20" s="59">
        <f t="shared" ca="1" si="1"/>
        <v>625200</v>
      </c>
      <c r="AB20" s="59">
        <f t="shared" ca="1" si="15"/>
        <v>3126000</v>
      </c>
      <c r="AD20" s="1" t="s">
        <v>23</v>
      </c>
      <c r="AE20" s="22"/>
    </row>
    <row r="21" spans="2:35">
      <c r="B21" s="60">
        <v>26</v>
      </c>
      <c r="C21" s="61">
        <v>0</v>
      </c>
      <c r="D21" s="67">
        <v>3</v>
      </c>
      <c r="E21" s="62" t="str">
        <f t="shared" si="3"/>
        <v>三等級</v>
      </c>
      <c r="F21" s="68" t="s">
        <v>27</v>
      </c>
      <c r="G21" s="101">
        <f t="shared" ca="1" si="9"/>
        <v>7800</v>
      </c>
      <c r="H21" s="102">
        <f t="shared" ca="1" si="10"/>
        <v>216200</v>
      </c>
      <c r="I21" s="102">
        <f t="shared" si="4"/>
        <v>5000</v>
      </c>
      <c r="J21" s="103">
        <v>0</v>
      </c>
      <c r="K21" s="102">
        <f t="shared" si="11"/>
        <v>0</v>
      </c>
      <c r="L21" s="70">
        <f t="shared" ca="1" si="5"/>
        <v>221200</v>
      </c>
      <c r="M21" s="70">
        <f t="shared" ca="1" si="6"/>
        <v>663600</v>
      </c>
      <c r="N21" s="102">
        <f t="shared" ca="1" si="12"/>
        <v>3318000</v>
      </c>
      <c r="P21" s="60">
        <v>26</v>
      </c>
      <c r="Q21" s="61">
        <v>0</v>
      </c>
      <c r="R21" s="67">
        <v>2</v>
      </c>
      <c r="S21" s="62" t="str">
        <f t="shared" si="0"/>
        <v>二等級</v>
      </c>
      <c r="T21" s="68" t="s">
        <v>45</v>
      </c>
      <c r="U21" s="64" t="str">
        <f t="shared" si="2"/>
        <v>―</v>
      </c>
      <c r="V21" s="70">
        <f t="shared" ca="1" si="13"/>
        <v>211200</v>
      </c>
      <c r="W21" s="70">
        <f t="shared" si="7"/>
        <v>0</v>
      </c>
      <c r="X21" s="69">
        <v>0</v>
      </c>
      <c r="Y21" s="70">
        <f t="shared" si="14"/>
        <v>0</v>
      </c>
      <c r="Z21" s="70">
        <f t="shared" ca="1" si="8"/>
        <v>211200</v>
      </c>
      <c r="AA21" s="70">
        <f t="shared" ca="1" si="1"/>
        <v>633600</v>
      </c>
      <c r="AB21" s="70">
        <f t="shared" ca="1" si="15"/>
        <v>3168000</v>
      </c>
      <c r="AD21" s="1" t="s">
        <v>24</v>
      </c>
      <c r="AE21" s="22"/>
    </row>
    <row r="22" spans="2:35">
      <c r="B22" s="35">
        <v>27</v>
      </c>
      <c r="C22" s="47">
        <v>1</v>
      </c>
      <c r="D22" s="42">
        <v>3</v>
      </c>
      <c r="E22" s="37" t="str">
        <f t="shared" si="3"/>
        <v>三等級</v>
      </c>
      <c r="F22" s="43" t="s">
        <v>27</v>
      </c>
      <c r="G22" s="95">
        <f t="shared" ca="1" si="9"/>
        <v>3200</v>
      </c>
      <c r="H22" s="96">
        <f t="shared" ca="1" si="10"/>
        <v>219400</v>
      </c>
      <c r="I22" s="96">
        <f t="shared" si="4"/>
        <v>5000</v>
      </c>
      <c r="J22" s="97">
        <v>0</v>
      </c>
      <c r="K22" s="96">
        <f t="shared" si="11"/>
        <v>8000</v>
      </c>
      <c r="L22" s="45">
        <f t="shared" ca="1" si="5"/>
        <v>232400</v>
      </c>
      <c r="M22" s="45">
        <f t="shared" ca="1" si="6"/>
        <v>673200</v>
      </c>
      <c r="N22" s="96">
        <f t="shared" ca="1" si="12"/>
        <v>3462000</v>
      </c>
      <c r="P22" s="35">
        <v>27</v>
      </c>
      <c r="Q22" s="47">
        <v>1</v>
      </c>
      <c r="R22" s="42">
        <v>2</v>
      </c>
      <c r="S22" s="37" t="str">
        <f t="shared" si="0"/>
        <v>二等級</v>
      </c>
      <c r="T22" s="43" t="s">
        <v>45</v>
      </c>
      <c r="U22" s="39" t="str">
        <f t="shared" si="2"/>
        <v>―</v>
      </c>
      <c r="V22" s="45">
        <f t="shared" ca="1" si="13"/>
        <v>214000</v>
      </c>
      <c r="W22" s="45">
        <f t="shared" si="7"/>
        <v>0</v>
      </c>
      <c r="X22" s="44">
        <v>0</v>
      </c>
      <c r="Y22" s="45">
        <f t="shared" si="14"/>
        <v>8000</v>
      </c>
      <c r="Z22" s="45">
        <f t="shared" ca="1" si="8"/>
        <v>222000</v>
      </c>
      <c r="AA22" s="45">
        <f t="shared" ca="1" si="1"/>
        <v>642000</v>
      </c>
      <c r="AB22" s="45">
        <f t="shared" ca="1" si="15"/>
        <v>3306000</v>
      </c>
      <c r="AD22" s="1" t="s">
        <v>25</v>
      </c>
      <c r="AE22" s="22"/>
    </row>
    <row r="23" spans="2:35">
      <c r="B23" s="35">
        <v>28</v>
      </c>
      <c r="C23" s="47">
        <v>1</v>
      </c>
      <c r="D23" s="42">
        <v>3</v>
      </c>
      <c r="E23" s="37" t="str">
        <f t="shared" si="3"/>
        <v>三等級</v>
      </c>
      <c r="F23" s="43" t="s">
        <v>27</v>
      </c>
      <c r="G23" s="95">
        <f t="shared" ca="1" si="9"/>
        <v>3200</v>
      </c>
      <c r="H23" s="96">
        <f t="shared" ca="1" si="10"/>
        <v>222600</v>
      </c>
      <c r="I23" s="96">
        <f t="shared" si="4"/>
        <v>5000</v>
      </c>
      <c r="J23" s="97">
        <v>0</v>
      </c>
      <c r="K23" s="96">
        <f t="shared" si="11"/>
        <v>8000</v>
      </c>
      <c r="L23" s="45">
        <f t="shared" ca="1" si="5"/>
        <v>235600</v>
      </c>
      <c r="M23" s="45">
        <f t="shared" ca="1" si="6"/>
        <v>682800</v>
      </c>
      <c r="N23" s="96">
        <f t="shared" ca="1" si="12"/>
        <v>3510000</v>
      </c>
      <c r="P23" s="35">
        <v>28</v>
      </c>
      <c r="Q23" s="47">
        <v>1</v>
      </c>
      <c r="R23" s="42">
        <v>2</v>
      </c>
      <c r="S23" s="37" t="str">
        <f t="shared" si="0"/>
        <v>二等級</v>
      </c>
      <c r="T23" s="43" t="s">
        <v>45</v>
      </c>
      <c r="U23" s="39" t="str">
        <f t="shared" si="2"/>
        <v>―</v>
      </c>
      <c r="V23" s="45">
        <f t="shared" ca="1" si="13"/>
        <v>216800</v>
      </c>
      <c r="W23" s="45">
        <f t="shared" si="7"/>
        <v>0</v>
      </c>
      <c r="X23" s="44">
        <v>0</v>
      </c>
      <c r="Y23" s="45">
        <f t="shared" si="14"/>
        <v>8000</v>
      </c>
      <c r="Z23" s="45">
        <f t="shared" ca="1" si="8"/>
        <v>224800</v>
      </c>
      <c r="AA23" s="45">
        <f t="shared" ca="1" si="1"/>
        <v>650400</v>
      </c>
      <c r="AB23" s="45">
        <f t="shared" ca="1" si="15"/>
        <v>3348000</v>
      </c>
      <c r="AE23" s="22"/>
    </row>
    <row r="24" spans="2:35">
      <c r="B24" s="35">
        <v>29</v>
      </c>
      <c r="C24" s="47">
        <v>1</v>
      </c>
      <c r="D24" s="42">
        <v>3</v>
      </c>
      <c r="E24" s="37" t="str">
        <f t="shared" si="3"/>
        <v>三等級</v>
      </c>
      <c r="F24" s="43" t="s">
        <v>14</v>
      </c>
      <c r="G24" s="95">
        <f t="shared" ca="1" si="9"/>
        <v>3200</v>
      </c>
      <c r="H24" s="96">
        <f t="shared" ca="1" si="10"/>
        <v>225800</v>
      </c>
      <c r="I24" s="96">
        <f t="shared" si="4"/>
        <v>5000</v>
      </c>
      <c r="J24" s="97">
        <v>0</v>
      </c>
      <c r="K24" s="96">
        <f t="shared" si="11"/>
        <v>8000</v>
      </c>
      <c r="L24" s="45">
        <f t="shared" ca="1" si="5"/>
        <v>238800</v>
      </c>
      <c r="M24" s="45">
        <f t="shared" ca="1" si="6"/>
        <v>692400</v>
      </c>
      <c r="N24" s="96">
        <f t="shared" ca="1" si="12"/>
        <v>3558000</v>
      </c>
      <c r="P24" s="35">
        <v>29</v>
      </c>
      <c r="Q24" s="47">
        <v>1</v>
      </c>
      <c r="R24" s="42">
        <v>2</v>
      </c>
      <c r="S24" s="37" t="str">
        <f t="shared" si="0"/>
        <v>二等級</v>
      </c>
      <c r="T24" s="43" t="s">
        <v>45</v>
      </c>
      <c r="U24" s="39" t="str">
        <f t="shared" si="2"/>
        <v>―</v>
      </c>
      <c r="V24" s="45">
        <f t="shared" ca="1" si="13"/>
        <v>219600</v>
      </c>
      <c r="W24" s="45">
        <f t="shared" si="7"/>
        <v>0</v>
      </c>
      <c r="X24" s="44">
        <v>0</v>
      </c>
      <c r="Y24" s="45">
        <f t="shared" si="14"/>
        <v>8000</v>
      </c>
      <c r="Z24" s="45">
        <f t="shared" ca="1" si="8"/>
        <v>227600</v>
      </c>
      <c r="AA24" s="45">
        <f t="shared" ca="1" si="1"/>
        <v>658800</v>
      </c>
      <c r="AB24" s="45">
        <f t="shared" ca="1" si="15"/>
        <v>3390000</v>
      </c>
    </row>
    <row r="25" spans="2:35" ht="19.5" thickBot="1">
      <c r="B25" s="49">
        <v>30</v>
      </c>
      <c r="C25" s="50">
        <v>2</v>
      </c>
      <c r="D25" s="56">
        <v>3</v>
      </c>
      <c r="E25" s="51" t="str">
        <f t="shared" si="3"/>
        <v>三等級</v>
      </c>
      <c r="F25" s="57" t="s">
        <v>27</v>
      </c>
      <c r="G25" s="98">
        <f t="shared" ca="1" si="9"/>
        <v>3200</v>
      </c>
      <c r="H25" s="99">
        <f t="shared" ca="1" si="10"/>
        <v>229000</v>
      </c>
      <c r="I25" s="99">
        <f t="shared" si="4"/>
        <v>5000</v>
      </c>
      <c r="J25" s="100">
        <v>0</v>
      </c>
      <c r="K25" s="99">
        <f t="shared" si="11"/>
        <v>11000</v>
      </c>
      <c r="L25" s="59">
        <f t="shared" ca="1" si="5"/>
        <v>245000</v>
      </c>
      <c r="M25" s="59">
        <f t="shared" ca="1" si="6"/>
        <v>702000</v>
      </c>
      <c r="N25" s="99">
        <f t="shared" ca="1" si="12"/>
        <v>3642000</v>
      </c>
      <c r="P25" s="49">
        <v>30</v>
      </c>
      <c r="Q25" s="50">
        <v>2</v>
      </c>
      <c r="R25" s="56">
        <v>2</v>
      </c>
      <c r="S25" s="51" t="str">
        <f t="shared" si="0"/>
        <v>二等級</v>
      </c>
      <c r="T25" s="57" t="s">
        <v>45</v>
      </c>
      <c r="U25" s="53" t="str">
        <f t="shared" si="2"/>
        <v>―</v>
      </c>
      <c r="V25" s="59">
        <f t="shared" ca="1" si="13"/>
        <v>220300</v>
      </c>
      <c r="W25" s="59">
        <f t="shared" si="7"/>
        <v>0</v>
      </c>
      <c r="X25" s="58">
        <v>0</v>
      </c>
      <c r="Y25" s="59">
        <f t="shared" si="14"/>
        <v>11000</v>
      </c>
      <c r="Z25" s="59">
        <f t="shared" ca="1" si="8"/>
        <v>231300</v>
      </c>
      <c r="AA25" s="59">
        <f t="shared" ca="1" si="1"/>
        <v>660900</v>
      </c>
      <c r="AB25" s="59">
        <f t="shared" ca="1" si="15"/>
        <v>3436500</v>
      </c>
      <c r="AD25" s="116" t="s">
        <v>26</v>
      </c>
      <c r="AE25" s="117"/>
      <c r="AF25" s="71" t="s">
        <v>31</v>
      </c>
    </row>
    <row r="26" spans="2:35">
      <c r="B26" s="60">
        <v>31</v>
      </c>
      <c r="C26" s="61">
        <v>2</v>
      </c>
      <c r="D26" s="67">
        <v>4</v>
      </c>
      <c r="E26" s="62" t="str">
        <f t="shared" si="3"/>
        <v>四等級</v>
      </c>
      <c r="F26" s="68" t="s">
        <v>42</v>
      </c>
      <c r="G26" s="101">
        <f t="shared" ca="1" si="9"/>
        <v>13600</v>
      </c>
      <c r="H26" s="102">
        <f t="shared" ca="1" si="10"/>
        <v>242600</v>
      </c>
      <c r="I26" s="102">
        <f t="shared" si="4"/>
        <v>6000</v>
      </c>
      <c r="J26" s="103">
        <v>0</v>
      </c>
      <c r="K26" s="102">
        <f t="shared" si="11"/>
        <v>11000</v>
      </c>
      <c r="L26" s="70">
        <f t="shared" ca="1" si="5"/>
        <v>259600</v>
      </c>
      <c r="M26" s="70">
        <f t="shared" ca="1" si="6"/>
        <v>745800</v>
      </c>
      <c r="N26" s="102">
        <f t="shared" ca="1" si="12"/>
        <v>3861000</v>
      </c>
      <c r="P26" s="60">
        <v>31</v>
      </c>
      <c r="Q26" s="61">
        <v>2</v>
      </c>
      <c r="R26" s="67">
        <v>2</v>
      </c>
      <c r="S26" s="62" t="str">
        <f t="shared" si="0"/>
        <v>二等級</v>
      </c>
      <c r="T26" s="68" t="s">
        <v>45</v>
      </c>
      <c r="U26" s="64" t="str">
        <f t="shared" si="2"/>
        <v>―</v>
      </c>
      <c r="V26" s="70">
        <f t="shared" ca="1" si="13"/>
        <v>221000</v>
      </c>
      <c r="W26" s="70">
        <f t="shared" si="7"/>
        <v>0</v>
      </c>
      <c r="X26" s="69">
        <v>0</v>
      </c>
      <c r="Y26" s="70">
        <f t="shared" si="14"/>
        <v>11000</v>
      </c>
      <c r="Z26" s="70">
        <f t="shared" ca="1" si="8"/>
        <v>232000</v>
      </c>
      <c r="AA26" s="70">
        <f t="shared" ca="1" si="1"/>
        <v>663000</v>
      </c>
      <c r="AB26" s="70">
        <f t="shared" ca="1" si="15"/>
        <v>3447000</v>
      </c>
      <c r="AD26" s="12" t="s">
        <v>44</v>
      </c>
      <c r="AE26" s="34">
        <v>0</v>
      </c>
      <c r="AF26" s="72">
        <v>1</v>
      </c>
    </row>
    <row r="27" spans="2:35">
      <c r="B27" s="35">
        <v>32</v>
      </c>
      <c r="C27" s="47">
        <v>2</v>
      </c>
      <c r="D27" s="42">
        <v>4</v>
      </c>
      <c r="E27" s="37" t="str">
        <f t="shared" si="3"/>
        <v>四等級</v>
      </c>
      <c r="F27" s="43" t="s">
        <v>42</v>
      </c>
      <c r="G27" s="95">
        <f t="shared" ca="1" si="9"/>
        <v>3600</v>
      </c>
      <c r="H27" s="96">
        <f t="shared" ca="1" si="10"/>
        <v>246200</v>
      </c>
      <c r="I27" s="96">
        <f t="shared" si="4"/>
        <v>6000</v>
      </c>
      <c r="J27" s="97">
        <v>0</v>
      </c>
      <c r="K27" s="96">
        <f t="shared" si="11"/>
        <v>11000</v>
      </c>
      <c r="L27" s="45">
        <f t="shared" ref="L27:L54" ca="1" si="16">SUM(H27:K27)</f>
        <v>263200</v>
      </c>
      <c r="M27" s="45">
        <f t="shared" ca="1" si="6"/>
        <v>756600</v>
      </c>
      <c r="N27" s="96">
        <f t="shared" ca="1" si="12"/>
        <v>3915000</v>
      </c>
      <c r="P27" s="35">
        <v>32</v>
      </c>
      <c r="Q27" s="47">
        <v>2</v>
      </c>
      <c r="R27" s="42">
        <v>2</v>
      </c>
      <c r="S27" s="37" t="str">
        <f t="shared" si="0"/>
        <v>二等級</v>
      </c>
      <c r="T27" s="43" t="s">
        <v>45</v>
      </c>
      <c r="U27" s="39" t="str">
        <f t="shared" si="2"/>
        <v>―</v>
      </c>
      <c r="V27" s="45">
        <f t="shared" ca="1" si="13"/>
        <v>221700</v>
      </c>
      <c r="W27" s="45">
        <f t="shared" si="7"/>
        <v>0</v>
      </c>
      <c r="X27" s="44">
        <v>0</v>
      </c>
      <c r="Y27" s="45">
        <f t="shared" si="14"/>
        <v>11000</v>
      </c>
      <c r="Z27" s="45">
        <f t="shared" ref="Z27:Z40" ca="1" si="17">SUM(V27:Y27)</f>
        <v>232700</v>
      </c>
      <c r="AA27" s="45">
        <f t="shared" ca="1" si="1"/>
        <v>665100</v>
      </c>
      <c r="AB27" s="45">
        <f t="shared" ca="1" si="15"/>
        <v>3457500</v>
      </c>
      <c r="AD27" s="12" t="s">
        <v>45</v>
      </c>
      <c r="AE27" s="34">
        <v>0</v>
      </c>
      <c r="AF27" s="72">
        <v>2</v>
      </c>
    </row>
    <row r="28" spans="2:35">
      <c r="B28" s="35">
        <v>33</v>
      </c>
      <c r="C28" s="47">
        <v>2</v>
      </c>
      <c r="D28" s="42">
        <v>4</v>
      </c>
      <c r="E28" s="37" t="str">
        <f t="shared" si="3"/>
        <v>四等級</v>
      </c>
      <c r="F28" s="43" t="s">
        <v>42</v>
      </c>
      <c r="G28" s="95">
        <f t="shared" ca="1" si="9"/>
        <v>3600</v>
      </c>
      <c r="H28" s="96">
        <f t="shared" ca="1" si="10"/>
        <v>249800</v>
      </c>
      <c r="I28" s="96">
        <f t="shared" si="4"/>
        <v>6000</v>
      </c>
      <c r="J28" s="97">
        <v>0</v>
      </c>
      <c r="K28" s="96">
        <f t="shared" si="11"/>
        <v>11000</v>
      </c>
      <c r="L28" s="45">
        <f t="shared" ca="1" si="16"/>
        <v>266800</v>
      </c>
      <c r="M28" s="45">
        <f t="shared" ca="1" si="6"/>
        <v>767400</v>
      </c>
      <c r="N28" s="96">
        <f t="shared" ca="1" si="12"/>
        <v>3969000</v>
      </c>
      <c r="P28" s="35">
        <v>33</v>
      </c>
      <c r="Q28" s="47">
        <v>2</v>
      </c>
      <c r="R28" s="42">
        <v>3</v>
      </c>
      <c r="S28" s="37" t="str">
        <f t="shared" si="0"/>
        <v>三等級</v>
      </c>
      <c r="T28" s="43" t="s">
        <v>45</v>
      </c>
      <c r="U28" s="39" t="str">
        <f t="shared" si="2"/>
        <v>―</v>
      </c>
      <c r="V28" s="45">
        <f t="shared" ca="1" si="13"/>
        <v>238600</v>
      </c>
      <c r="W28" s="45">
        <f t="shared" si="7"/>
        <v>0</v>
      </c>
      <c r="X28" s="44">
        <v>0</v>
      </c>
      <c r="Y28" s="45">
        <f t="shared" si="14"/>
        <v>11000</v>
      </c>
      <c r="Z28" s="45">
        <f t="shared" ca="1" si="17"/>
        <v>249600</v>
      </c>
      <c r="AA28" s="45">
        <f t="shared" ca="1" si="1"/>
        <v>715800</v>
      </c>
      <c r="AB28" s="45">
        <f t="shared" ca="1" si="15"/>
        <v>3711000</v>
      </c>
      <c r="AD28" s="73" t="s">
        <v>27</v>
      </c>
      <c r="AE28" s="48">
        <v>5000</v>
      </c>
      <c r="AF28" s="74">
        <v>3</v>
      </c>
    </row>
    <row r="29" spans="2:35">
      <c r="B29" s="35">
        <v>34</v>
      </c>
      <c r="C29" s="47">
        <v>2</v>
      </c>
      <c r="D29" s="42">
        <v>4</v>
      </c>
      <c r="E29" s="37" t="str">
        <f t="shared" si="3"/>
        <v>四等級</v>
      </c>
      <c r="F29" s="43" t="s">
        <v>42</v>
      </c>
      <c r="G29" s="95">
        <f t="shared" ca="1" si="9"/>
        <v>3600</v>
      </c>
      <c r="H29" s="96">
        <f t="shared" ca="1" si="10"/>
        <v>253400</v>
      </c>
      <c r="I29" s="96">
        <f t="shared" si="4"/>
        <v>6000</v>
      </c>
      <c r="J29" s="97">
        <v>0</v>
      </c>
      <c r="K29" s="96">
        <f t="shared" si="11"/>
        <v>11000</v>
      </c>
      <c r="L29" s="45">
        <f t="shared" ca="1" si="16"/>
        <v>270400</v>
      </c>
      <c r="M29" s="45">
        <f t="shared" ca="1" si="6"/>
        <v>778200</v>
      </c>
      <c r="N29" s="96">
        <f t="shared" ca="1" si="12"/>
        <v>4023000</v>
      </c>
      <c r="P29" s="35">
        <v>34</v>
      </c>
      <c r="Q29" s="47">
        <v>2</v>
      </c>
      <c r="R29" s="42">
        <v>3</v>
      </c>
      <c r="S29" s="37" t="str">
        <f t="shared" si="0"/>
        <v>三等級</v>
      </c>
      <c r="T29" s="43" t="s">
        <v>45</v>
      </c>
      <c r="U29" s="39" t="str">
        <f t="shared" si="2"/>
        <v>―</v>
      </c>
      <c r="V29" s="45">
        <f t="shared" ca="1" si="13"/>
        <v>241800</v>
      </c>
      <c r="W29" s="45">
        <f t="shared" si="7"/>
        <v>0</v>
      </c>
      <c r="X29" s="44">
        <v>0</v>
      </c>
      <c r="Y29" s="45">
        <f t="shared" si="14"/>
        <v>11000</v>
      </c>
      <c r="Z29" s="45">
        <f t="shared" ca="1" si="17"/>
        <v>252800</v>
      </c>
      <c r="AA29" s="45">
        <f t="shared" ca="1" si="1"/>
        <v>725400</v>
      </c>
      <c r="AB29" s="45">
        <f t="shared" ca="1" si="15"/>
        <v>3759000</v>
      </c>
      <c r="AD29" s="73" t="s">
        <v>14</v>
      </c>
      <c r="AE29" s="48">
        <v>5000</v>
      </c>
      <c r="AF29" s="74">
        <v>3</v>
      </c>
    </row>
    <row r="30" spans="2:35" ht="19.5" thickBot="1">
      <c r="B30" s="49">
        <v>35</v>
      </c>
      <c r="C30" s="50">
        <v>3</v>
      </c>
      <c r="D30" s="56">
        <v>4</v>
      </c>
      <c r="E30" s="51" t="str">
        <f t="shared" si="3"/>
        <v>四等級</v>
      </c>
      <c r="F30" s="57" t="s">
        <v>42</v>
      </c>
      <c r="G30" s="98">
        <f t="shared" ca="1" si="9"/>
        <v>3600</v>
      </c>
      <c r="H30" s="99">
        <f t="shared" ca="1" si="10"/>
        <v>257000</v>
      </c>
      <c r="I30" s="99">
        <f t="shared" si="4"/>
        <v>6000</v>
      </c>
      <c r="J30" s="100">
        <v>0</v>
      </c>
      <c r="K30" s="99">
        <f t="shared" si="11"/>
        <v>11000</v>
      </c>
      <c r="L30" s="59">
        <f t="shared" ca="1" si="16"/>
        <v>274000</v>
      </c>
      <c r="M30" s="59">
        <f t="shared" ca="1" si="6"/>
        <v>789000</v>
      </c>
      <c r="N30" s="99">
        <f t="shared" ca="1" si="12"/>
        <v>4077000</v>
      </c>
      <c r="P30" s="49">
        <v>35</v>
      </c>
      <c r="Q30" s="50">
        <v>3</v>
      </c>
      <c r="R30" s="56">
        <v>3</v>
      </c>
      <c r="S30" s="51" t="str">
        <f t="shared" si="0"/>
        <v>三等級</v>
      </c>
      <c r="T30" s="57" t="s">
        <v>27</v>
      </c>
      <c r="U30" s="53" t="str">
        <f t="shared" si="2"/>
        <v>―</v>
      </c>
      <c r="V30" s="59">
        <f t="shared" ca="1" si="13"/>
        <v>245000</v>
      </c>
      <c r="W30" s="59">
        <f t="shared" si="7"/>
        <v>5000</v>
      </c>
      <c r="X30" s="58">
        <v>0</v>
      </c>
      <c r="Y30" s="59">
        <f t="shared" si="14"/>
        <v>11000</v>
      </c>
      <c r="Z30" s="59">
        <f t="shared" ca="1" si="17"/>
        <v>261000</v>
      </c>
      <c r="AA30" s="59">
        <f t="shared" ca="1" si="1"/>
        <v>750000</v>
      </c>
      <c r="AB30" s="59">
        <f t="shared" ca="1" si="15"/>
        <v>3882000</v>
      </c>
      <c r="AD30" s="73" t="s">
        <v>42</v>
      </c>
      <c r="AE30" s="48">
        <v>6000</v>
      </c>
      <c r="AF30" s="74">
        <v>4</v>
      </c>
    </row>
    <row r="31" spans="2:35">
      <c r="B31" s="60">
        <v>36</v>
      </c>
      <c r="C31" s="61">
        <v>3</v>
      </c>
      <c r="D31" s="67">
        <v>5</v>
      </c>
      <c r="E31" s="62" t="str">
        <f t="shared" si="3"/>
        <v>五等級</v>
      </c>
      <c r="F31" s="68" t="s">
        <v>11</v>
      </c>
      <c r="G31" s="101">
        <f t="shared" ca="1" si="9"/>
        <v>47000</v>
      </c>
      <c r="H31" s="102">
        <f t="shared" ca="1" si="10"/>
        <v>304000</v>
      </c>
      <c r="I31" s="102">
        <f t="shared" si="4"/>
        <v>60000</v>
      </c>
      <c r="J31" s="103">
        <v>0</v>
      </c>
      <c r="K31" s="102">
        <f t="shared" si="11"/>
        <v>11000</v>
      </c>
      <c r="L31" s="70">
        <f t="shared" ca="1" si="16"/>
        <v>375000</v>
      </c>
      <c r="M31" s="70">
        <f t="shared" ca="1" si="6"/>
        <v>1092000</v>
      </c>
      <c r="N31" s="102">
        <f t="shared" ca="1" si="12"/>
        <v>5592000</v>
      </c>
      <c r="P31" s="60">
        <v>36</v>
      </c>
      <c r="Q31" s="61">
        <v>3</v>
      </c>
      <c r="R31" s="67">
        <v>3</v>
      </c>
      <c r="S31" s="62" t="str">
        <f t="shared" si="0"/>
        <v>三等級</v>
      </c>
      <c r="T31" s="68" t="s">
        <v>27</v>
      </c>
      <c r="U31" s="64" t="str">
        <f t="shared" si="2"/>
        <v>―</v>
      </c>
      <c r="V31" s="70">
        <f t="shared" ca="1" si="13"/>
        <v>248200</v>
      </c>
      <c r="W31" s="70">
        <f t="shared" si="7"/>
        <v>5000</v>
      </c>
      <c r="X31" s="69">
        <v>0</v>
      </c>
      <c r="Y31" s="70">
        <f t="shared" si="14"/>
        <v>11000</v>
      </c>
      <c r="Z31" s="70">
        <f t="shared" ca="1" si="17"/>
        <v>264200</v>
      </c>
      <c r="AA31" s="70">
        <f t="shared" ca="1" si="1"/>
        <v>759600</v>
      </c>
      <c r="AB31" s="70">
        <f t="shared" ca="1" si="15"/>
        <v>3930000</v>
      </c>
      <c r="AD31" s="73" t="s">
        <v>11</v>
      </c>
      <c r="AE31" s="48">
        <v>60000</v>
      </c>
      <c r="AF31" s="74">
        <v>5</v>
      </c>
    </row>
    <row r="32" spans="2:35">
      <c r="B32" s="35">
        <v>37</v>
      </c>
      <c r="C32" s="47">
        <v>3</v>
      </c>
      <c r="D32" s="42">
        <v>5</v>
      </c>
      <c r="E32" s="37" t="str">
        <f t="shared" si="3"/>
        <v>五等級</v>
      </c>
      <c r="F32" s="43" t="s">
        <v>11</v>
      </c>
      <c r="G32" s="95">
        <f t="shared" ca="1" si="9"/>
        <v>4000</v>
      </c>
      <c r="H32" s="96">
        <f t="shared" ca="1" si="10"/>
        <v>308000</v>
      </c>
      <c r="I32" s="96">
        <f t="shared" si="4"/>
        <v>60000</v>
      </c>
      <c r="J32" s="97">
        <v>0</v>
      </c>
      <c r="K32" s="96">
        <f t="shared" si="11"/>
        <v>11000</v>
      </c>
      <c r="L32" s="45">
        <f t="shared" ca="1" si="16"/>
        <v>379000</v>
      </c>
      <c r="M32" s="45">
        <f t="shared" ca="1" si="6"/>
        <v>1104000</v>
      </c>
      <c r="N32" s="96">
        <f t="shared" ca="1" si="12"/>
        <v>5652000</v>
      </c>
      <c r="P32" s="35">
        <v>37</v>
      </c>
      <c r="Q32" s="47">
        <v>3</v>
      </c>
      <c r="R32" s="42">
        <v>3</v>
      </c>
      <c r="S32" s="37" t="str">
        <f t="shared" si="0"/>
        <v>三等級</v>
      </c>
      <c r="T32" s="43" t="s">
        <v>27</v>
      </c>
      <c r="U32" s="39" t="str">
        <f t="shared" si="2"/>
        <v>―</v>
      </c>
      <c r="V32" s="45">
        <f t="shared" ca="1" si="13"/>
        <v>251400</v>
      </c>
      <c r="W32" s="45">
        <f t="shared" si="7"/>
        <v>5000</v>
      </c>
      <c r="X32" s="44">
        <v>0</v>
      </c>
      <c r="Y32" s="45">
        <f t="shared" si="14"/>
        <v>11000</v>
      </c>
      <c r="Z32" s="45">
        <f t="shared" ca="1" si="17"/>
        <v>267400</v>
      </c>
      <c r="AA32" s="45">
        <f t="shared" ca="1" si="1"/>
        <v>769200</v>
      </c>
      <c r="AB32" s="45">
        <f t="shared" ca="1" si="15"/>
        <v>3978000</v>
      </c>
      <c r="AD32" s="73" t="s">
        <v>13</v>
      </c>
      <c r="AE32" s="48">
        <v>70000</v>
      </c>
      <c r="AF32" s="74">
        <v>5</v>
      </c>
    </row>
    <row r="33" spans="2:32">
      <c r="B33" s="35">
        <v>38</v>
      </c>
      <c r="C33" s="47">
        <v>3</v>
      </c>
      <c r="D33" s="75">
        <v>5</v>
      </c>
      <c r="E33" s="76" t="str">
        <f t="shared" si="3"/>
        <v>五等級</v>
      </c>
      <c r="F33" s="77" t="s">
        <v>11</v>
      </c>
      <c r="G33" s="104">
        <f t="shared" ca="1" si="9"/>
        <v>4000</v>
      </c>
      <c r="H33" s="96">
        <f t="shared" ca="1" si="10"/>
        <v>312000</v>
      </c>
      <c r="I33" s="96">
        <f t="shared" si="4"/>
        <v>60000</v>
      </c>
      <c r="J33" s="97">
        <v>0</v>
      </c>
      <c r="K33" s="96">
        <f t="shared" si="11"/>
        <v>11000</v>
      </c>
      <c r="L33" s="45">
        <f t="shared" ca="1" si="16"/>
        <v>383000</v>
      </c>
      <c r="M33" s="45">
        <f t="shared" ca="1" si="6"/>
        <v>1116000</v>
      </c>
      <c r="N33" s="96">
        <f t="shared" ca="1" si="12"/>
        <v>5712000</v>
      </c>
      <c r="P33" s="35">
        <v>38</v>
      </c>
      <c r="Q33" s="47">
        <v>3</v>
      </c>
      <c r="R33" s="75">
        <v>3</v>
      </c>
      <c r="S33" s="76" t="str">
        <f t="shared" si="0"/>
        <v>三等級</v>
      </c>
      <c r="T33" s="77" t="s">
        <v>27</v>
      </c>
      <c r="U33" s="78" t="str">
        <f t="shared" si="2"/>
        <v>―</v>
      </c>
      <c r="V33" s="45">
        <f t="shared" ca="1" si="13"/>
        <v>252200</v>
      </c>
      <c r="W33" s="45">
        <f t="shared" si="7"/>
        <v>5000</v>
      </c>
      <c r="X33" s="44">
        <v>0</v>
      </c>
      <c r="Y33" s="45">
        <f t="shared" si="14"/>
        <v>11000</v>
      </c>
      <c r="Z33" s="45">
        <f t="shared" ca="1" si="17"/>
        <v>268200</v>
      </c>
      <c r="AA33" s="45">
        <f t="shared" ca="1" si="1"/>
        <v>771600</v>
      </c>
      <c r="AB33" s="45">
        <f t="shared" ca="1" si="15"/>
        <v>3990000</v>
      </c>
      <c r="AD33" s="73" t="s">
        <v>15</v>
      </c>
      <c r="AE33" s="48">
        <v>80000</v>
      </c>
      <c r="AF33" s="74">
        <v>6</v>
      </c>
    </row>
    <row r="34" spans="2:32">
      <c r="B34" s="35">
        <v>39</v>
      </c>
      <c r="C34" s="47">
        <v>3</v>
      </c>
      <c r="D34" s="42">
        <v>5</v>
      </c>
      <c r="E34" s="37" t="str">
        <f t="shared" si="3"/>
        <v>五等級</v>
      </c>
      <c r="F34" s="43" t="s">
        <v>11</v>
      </c>
      <c r="G34" s="95">
        <f t="shared" ca="1" si="9"/>
        <v>4000</v>
      </c>
      <c r="H34" s="96">
        <f t="shared" ca="1" si="10"/>
        <v>316000</v>
      </c>
      <c r="I34" s="96">
        <f t="shared" si="4"/>
        <v>60000</v>
      </c>
      <c r="J34" s="97">
        <v>0</v>
      </c>
      <c r="K34" s="96">
        <f t="shared" si="11"/>
        <v>11000</v>
      </c>
      <c r="L34" s="45">
        <f t="shared" ca="1" si="16"/>
        <v>387000</v>
      </c>
      <c r="M34" s="45">
        <f t="shared" ca="1" si="6"/>
        <v>1128000</v>
      </c>
      <c r="N34" s="96">
        <f t="shared" ca="1" si="12"/>
        <v>5772000</v>
      </c>
      <c r="P34" s="35">
        <v>39</v>
      </c>
      <c r="Q34" s="47">
        <v>3</v>
      </c>
      <c r="R34" s="42">
        <v>3</v>
      </c>
      <c r="S34" s="37" t="str">
        <f t="shared" si="0"/>
        <v>三等級</v>
      </c>
      <c r="T34" s="43" t="s">
        <v>27</v>
      </c>
      <c r="U34" s="39" t="str">
        <f t="shared" si="2"/>
        <v>―</v>
      </c>
      <c r="V34" s="45">
        <f t="shared" ca="1" si="13"/>
        <v>253000</v>
      </c>
      <c r="W34" s="45">
        <f t="shared" si="7"/>
        <v>5000</v>
      </c>
      <c r="X34" s="44">
        <v>0</v>
      </c>
      <c r="Y34" s="45">
        <f t="shared" si="14"/>
        <v>11000</v>
      </c>
      <c r="Z34" s="45">
        <f t="shared" ca="1" si="17"/>
        <v>269000</v>
      </c>
      <c r="AA34" s="45">
        <f t="shared" ca="1" si="1"/>
        <v>774000</v>
      </c>
      <c r="AB34" s="45">
        <f t="shared" ca="1" si="15"/>
        <v>4002000</v>
      </c>
      <c r="AD34" s="73" t="s">
        <v>32</v>
      </c>
      <c r="AE34" s="48">
        <v>100000</v>
      </c>
      <c r="AF34" s="74">
        <v>7</v>
      </c>
    </row>
    <row r="35" spans="2:32" ht="19.5" thickBot="1">
      <c r="B35" s="49">
        <v>40</v>
      </c>
      <c r="C35" s="50">
        <v>3</v>
      </c>
      <c r="D35" s="56">
        <v>5</v>
      </c>
      <c r="E35" s="51" t="str">
        <f t="shared" si="3"/>
        <v>五等級</v>
      </c>
      <c r="F35" s="57" t="s">
        <v>11</v>
      </c>
      <c r="G35" s="98">
        <f t="shared" ca="1" si="9"/>
        <v>4000</v>
      </c>
      <c r="H35" s="99">
        <f t="shared" ca="1" si="10"/>
        <v>320000</v>
      </c>
      <c r="I35" s="99">
        <f t="shared" si="4"/>
        <v>60000</v>
      </c>
      <c r="J35" s="100">
        <v>0</v>
      </c>
      <c r="K35" s="99">
        <f t="shared" si="11"/>
        <v>11000</v>
      </c>
      <c r="L35" s="59">
        <f t="shared" ca="1" si="16"/>
        <v>391000</v>
      </c>
      <c r="M35" s="59">
        <f t="shared" ca="1" si="6"/>
        <v>1140000</v>
      </c>
      <c r="N35" s="99">
        <f t="shared" ca="1" si="12"/>
        <v>5832000</v>
      </c>
      <c r="P35" s="49">
        <v>40</v>
      </c>
      <c r="Q35" s="50">
        <v>3</v>
      </c>
      <c r="R35" s="56">
        <v>3</v>
      </c>
      <c r="S35" s="51" t="str">
        <f t="shared" si="0"/>
        <v>三等級</v>
      </c>
      <c r="T35" s="57" t="s">
        <v>27</v>
      </c>
      <c r="U35" s="53" t="str">
        <f t="shared" si="2"/>
        <v>―</v>
      </c>
      <c r="V35" s="59">
        <f t="shared" ca="1" si="13"/>
        <v>253800</v>
      </c>
      <c r="W35" s="59">
        <f t="shared" si="7"/>
        <v>5000</v>
      </c>
      <c r="X35" s="58">
        <v>0</v>
      </c>
      <c r="Y35" s="59">
        <f t="shared" si="14"/>
        <v>11000</v>
      </c>
      <c r="Z35" s="59">
        <f t="shared" ca="1" si="17"/>
        <v>269800</v>
      </c>
      <c r="AA35" s="59">
        <f t="shared" ca="1" si="1"/>
        <v>776400</v>
      </c>
      <c r="AB35" s="59">
        <f t="shared" ca="1" si="15"/>
        <v>4014000</v>
      </c>
      <c r="AD35" s="73" t="s">
        <v>28</v>
      </c>
      <c r="AE35" s="48">
        <v>6000</v>
      </c>
      <c r="AF35" s="74">
        <v>3</v>
      </c>
    </row>
    <row r="36" spans="2:32">
      <c r="B36" s="60">
        <v>41</v>
      </c>
      <c r="C36" s="61">
        <v>3</v>
      </c>
      <c r="D36" s="67">
        <v>5</v>
      </c>
      <c r="E36" s="62" t="str">
        <f t="shared" si="3"/>
        <v>五等級</v>
      </c>
      <c r="F36" s="68" t="s">
        <v>13</v>
      </c>
      <c r="G36" s="101">
        <f t="shared" ca="1" si="9"/>
        <v>4000</v>
      </c>
      <c r="H36" s="102">
        <f t="shared" ca="1" si="10"/>
        <v>324000</v>
      </c>
      <c r="I36" s="102">
        <f t="shared" si="4"/>
        <v>70000</v>
      </c>
      <c r="J36" s="103">
        <v>0</v>
      </c>
      <c r="K36" s="102">
        <f t="shared" si="11"/>
        <v>11000</v>
      </c>
      <c r="L36" s="70">
        <f t="shared" ca="1" si="16"/>
        <v>405000</v>
      </c>
      <c r="M36" s="70">
        <f t="shared" ca="1" si="6"/>
        <v>1182000</v>
      </c>
      <c r="N36" s="102">
        <f t="shared" ca="1" si="12"/>
        <v>6042000</v>
      </c>
      <c r="P36" s="60">
        <v>41</v>
      </c>
      <c r="Q36" s="61">
        <v>3</v>
      </c>
      <c r="R36" s="67">
        <v>3</v>
      </c>
      <c r="S36" s="62" t="str">
        <f t="shared" si="0"/>
        <v>三等級</v>
      </c>
      <c r="T36" s="68" t="s">
        <v>27</v>
      </c>
      <c r="U36" s="64" t="str">
        <f t="shared" si="2"/>
        <v>―</v>
      </c>
      <c r="V36" s="70">
        <f t="shared" ca="1" si="13"/>
        <v>254600</v>
      </c>
      <c r="W36" s="70">
        <f t="shared" si="7"/>
        <v>5000</v>
      </c>
      <c r="X36" s="69">
        <v>0</v>
      </c>
      <c r="Y36" s="70">
        <f t="shared" si="14"/>
        <v>11000</v>
      </c>
      <c r="Z36" s="70">
        <f t="shared" ca="1" si="17"/>
        <v>270600</v>
      </c>
      <c r="AA36" s="70">
        <f t="shared" ca="1" si="1"/>
        <v>778800</v>
      </c>
      <c r="AB36" s="70">
        <f t="shared" ca="1" si="15"/>
        <v>4026000</v>
      </c>
      <c r="AD36" s="73" t="s">
        <v>29</v>
      </c>
      <c r="AE36" s="48">
        <v>60000</v>
      </c>
      <c r="AF36" s="74">
        <v>4</v>
      </c>
    </row>
    <row r="37" spans="2:32">
      <c r="B37" s="35">
        <v>42</v>
      </c>
      <c r="C37" s="47">
        <v>3</v>
      </c>
      <c r="D37" s="42">
        <v>5</v>
      </c>
      <c r="E37" s="37" t="str">
        <f t="shared" si="3"/>
        <v>五等級</v>
      </c>
      <c r="F37" s="43" t="s">
        <v>13</v>
      </c>
      <c r="G37" s="95">
        <f t="shared" ca="1" si="9"/>
        <v>4000</v>
      </c>
      <c r="H37" s="96">
        <f t="shared" ca="1" si="10"/>
        <v>328000</v>
      </c>
      <c r="I37" s="96">
        <f t="shared" si="4"/>
        <v>70000</v>
      </c>
      <c r="J37" s="97">
        <v>0</v>
      </c>
      <c r="K37" s="96">
        <f t="shared" si="11"/>
        <v>11000</v>
      </c>
      <c r="L37" s="45">
        <f t="shared" ca="1" si="16"/>
        <v>409000</v>
      </c>
      <c r="M37" s="45">
        <f t="shared" ca="1" si="6"/>
        <v>1194000</v>
      </c>
      <c r="N37" s="96">
        <f t="shared" ca="1" si="12"/>
        <v>6102000</v>
      </c>
      <c r="P37" s="35">
        <v>42</v>
      </c>
      <c r="Q37" s="47">
        <v>3</v>
      </c>
      <c r="R37" s="42">
        <v>3</v>
      </c>
      <c r="S37" s="37" t="str">
        <f t="shared" si="0"/>
        <v>三等級</v>
      </c>
      <c r="T37" s="43" t="s">
        <v>27</v>
      </c>
      <c r="U37" s="39" t="str">
        <f t="shared" si="2"/>
        <v>―</v>
      </c>
      <c r="V37" s="45">
        <f t="shared" ca="1" si="13"/>
        <v>255400</v>
      </c>
      <c r="W37" s="45">
        <f t="shared" si="7"/>
        <v>5000</v>
      </c>
      <c r="X37" s="44">
        <v>0</v>
      </c>
      <c r="Y37" s="45">
        <f t="shared" si="14"/>
        <v>11000</v>
      </c>
      <c r="Z37" s="45">
        <f t="shared" ca="1" si="17"/>
        <v>271400</v>
      </c>
      <c r="AA37" s="45">
        <f t="shared" ca="1" si="1"/>
        <v>781200</v>
      </c>
      <c r="AB37" s="45">
        <f t="shared" ca="1" si="15"/>
        <v>4038000</v>
      </c>
      <c r="AD37" s="73" t="s">
        <v>30</v>
      </c>
      <c r="AE37" s="48">
        <v>70000</v>
      </c>
      <c r="AF37" s="74">
        <v>5</v>
      </c>
    </row>
    <row r="38" spans="2:32">
      <c r="B38" s="35">
        <v>43</v>
      </c>
      <c r="C38" s="47">
        <v>3</v>
      </c>
      <c r="D38" s="42">
        <v>5</v>
      </c>
      <c r="E38" s="37" t="str">
        <f t="shared" si="3"/>
        <v>五等級</v>
      </c>
      <c r="F38" s="43" t="s">
        <v>13</v>
      </c>
      <c r="G38" s="95">
        <f t="shared" ca="1" si="9"/>
        <v>4000</v>
      </c>
      <c r="H38" s="96">
        <f t="shared" ca="1" si="10"/>
        <v>332000</v>
      </c>
      <c r="I38" s="96">
        <f t="shared" si="4"/>
        <v>70000</v>
      </c>
      <c r="J38" s="97">
        <v>0</v>
      </c>
      <c r="K38" s="96">
        <f t="shared" si="11"/>
        <v>11000</v>
      </c>
      <c r="L38" s="45">
        <f t="shared" ca="1" si="16"/>
        <v>413000</v>
      </c>
      <c r="M38" s="45">
        <f t="shared" ca="1" si="6"/>
        <v>1206000</v>
      </c>
      <c r="N38" s="96">
        <f t="shared" ca="1" si="12"/>
        <v>6162000</v>
      </c>
      <c r="P38" s="35">
        <v>43</v>
      </c>
      <c r="Q38" s="47">
        <v>3</v>
      </c>
      <c r="R38" s="42">
        <v>3</v>
      </c>
      <c r="S38" s="37" t="str">
        <f t="shared" si="0"/>
        <v>三等級</v>
      </c>
      <c r="T38" s="43" t="s">
        <v>27</v>
      </c>
      <c r="U38" s="39" t="str">
        <f t="shared" si="2"/>
        <v>―</v>
      </c>
      <c r="V38" s="45">
        <f t="shared" ca="1" si="13"/>
        <v>256200</v>
      </c>
      <c r="W38" s="45">
        <f t="shared" si="7"/>
        <v>5000</v>
      </c>
      <c r="X38" s="44">
        <v>0</v>
      </c>
      <c r="Y38" s="45">
        <f t="shared" si="14"/>
        <v>11000</v>
      </c>
      <c r="Z38" s="45">
        <f t="shared" ca="1" si="17"/>
        <v>272200</v>
      </c>
      <c r="AA38" s="45">
        <f t="shared" ca="1" si="1"/>
        <v>783600</v>
      </c>
      <c r="AB38" s="45">
        <f t="shared" ca="1" si="15"/>
        <v>4050000</v>
      </c>
      <c r="AD38" s="73" t="s">
        <v>43</v>
      </c>
      <c r="AE38" s="48">
        <v>0</v>
      </c>
      <c r="AF38" s="74"/>
    </row>
    <row r="39" spans="2:32">
      <c r="B39" s="35">
        <v>44</v>
      </c>
      <c r="C39" s="47">
        <v>3</v>
      </c>
      <c r="D39" s="42">
        <v>5</v>
      </c>
      <c r="E39" s="37" t="str">
        <f t="shared" si="3"/>
        <v>五等級</v>
      </c>
      <c r="F39" s="43" t="s">
        <v>13</v>
      </c>
      <c r="G39" s="95">
        <f t="shared" ca="1" si="9"/>
        <v>4000</v>
      </c>
      <c r="H39" s="96">
        <f t="shared" ca="1" si="10"/>
        <v>336000</v>
      </c>
      <c r="I39" s="96">
        <f t="shared" si="4"/>
        <v>70000</v>
      </c>
      <c r="J39" s="97">
        <v>0</v>
      </c>
      <c r="K39" s="96">
        <f t="shared" si="11"/>
        <v>11000</v>
      </c>
      <c r="L39" s="45">
        <f t="shared" ca="1" si="16"/>
        <v>417000</v>
      </c>
      <c r="M39" s="45">
        <f t="shared" ca="1" si="6"/>
        <v>1218000</v>
      </c>
      <c r="N39" s="96">
        <f t="shared" ca="1" si="12"/>
        <v>6222000</v>
      </c>
      <c r="P39" s="35">
        <v>44</v>
      </c>
      <c r="Q39" s="47">
        <v>3</v>
      </c>
      <c r="R39" s="42">
        <v>3</v>
      </c>
      <c r="S39" s="37" t="str">
        <f t="shared" si="0"/>
        <v>三等級</v>
      </c>
      <c r="T39" s="43" t="s">
        <v>27</v>
      </c>
      <c r="U39" s="39" t="str">
        <f t="shared" si="2"/>
        <v>―</v>
      </c>
      <c r="V39" s="45">
        <f t="shared" ca="1" si="13"/>
        <v>257000</v>
      </c>
      <c r="W39" s="45">
        <f t="shared" si="7"/>
        <v>5000</v>
      </c>
      <c r="X39" s="44">
        <v>0</v>
      </c>
      <c r="Y39" s="45">
        <f t="shared" si="14"/>
        <v>11000</v>
      </c>
      <c r="Z39" s="45">
        <f t="shared" ca="1" si="17"/>
        <v>273000</v>
      </c>
      <c r="AA39" s="45">
        <f t="shared" ca="1" si="1"/>
        <v>786000</v>
      </c>
      <c r="AB39" s="45">
        <f t="shared" ca="1" si="15"/>
        <v>4062000</v>
      </c>
      <c r="AD39" s="73" t="s">
        <v>43</v>
      </c>
      <c r="AE39" s="48">
        <v>0</v>
      </c>
      <c r="AF39" s="74"/>
    </row>
    <row r="40" spans="2:32" ht="19.5" thickBot="1">
      <c r="B40" s="49">
        <v>45</v>
      </c>
      <c r="C40" s="50">
        <v>3</v>
      </c>
      <c r="D40" s="56">
        <v>5</v>
      </c>
      <c r="E40" s="51" t="str">
        <f t="shared" si="3"/>
        <v>五等級</v>
      </c>
      <c r="F40" s="57" t="s">
        <v>13</v>
      </c>
      <c r="G40" s="98">
        <f t="shared" ca="1" si="9"/>
        <v>4000</v>
      </c>
      <c r="H40" s="99">
        <f t="shared" ca="1" si="10"/>
        <v>340000</v>
      </c>
      <c r="I40" s="99">
        <f t="shared" si="4"/>
        <v>70000</v>
      </c>
      <c r="J40" s="100">
        <v>0</v>
      </c>
      <c r="K40" s="99">
        <f t="shared" si="11"/>
        <v>11000</v>
      </c>
      <c r="L40" s="59">
        <f t="shared" ca="1" si="16"/>
        <v>421000</v>
      </c>
      <c r="M40" s="59">
        <f t="shared" ca="1" si="6"/>
        <v>1230000</v>
      </c>
      <c r="N40" s="99">
        <f t="shared" ca="1" si="12"/>
        <v>6282000</v>
      </c>
      <c r="P40" s="49">
        <v>45</v>
      </c>
      <c r="Q40" s="50">
        <v>3</v>
      </c>
      <c r="R40" s="56">
        <v>3</v>
      </c>
      <c r="S40" s="51" t="str">
        <f t="shared" si="0"/>
        <v>三等級</v>
      </c>
      <c r="T40" s="57" t="s">
        <v>27</v>
      </c>
      <c r="U40" s="53" t="str">
        <f t="shared" si="2"/>
        <v>―</v>
      </c>
      <c r="V40" s="59">
        <f t="shared" ca="1" si="13"/>
        <v>257800</v>
      </c>
      <c r="W40" s="59">
        <f t="shared" si="7"/>
        <v>5000</v>
      </c>
      <c r="X40" s="58">
        <v>0</v>
      </c>
      <c r="Y40" s="59">
        <f t="shared" si="14"/>
        <v>11000</v>
      </c>
      <c r="Z40" s="59">
        <f t="shared" ca="1" si="17"/>
        <v>273800</v>
      </c>
      <c r="AA40" s="59">
        <f t="shared" ca="1" si="1"/>
        <v>788400</v>
      </c>
      <c r="AB40" s="59">
        <f t="shared" ca="1" si="15"/>
        <v>4074000</v>
      </c>
      <c r="AD40" s="1" t="s">
        <v>46</v>
      </c>
    </row>
    <row r="41" spans="2:32">
      <c r="B41" s="60">
        <v>46</v>
      </c>
      <c r="C41" s="61">
        <v>3</v>
      </c>
      <c r="D41" s="67">
        <v>6</v>
      </c>
      <c r="E41" s="62" t="str">
        <f t="shared" si="3"/>
        <v>六等級</v>
      </c>
      <c r="F41" s="68" t="s">
        <v>30</v>
      </c>
      <c r="G41" s="101">
        <f t="shared" ca="1" si="9"/>
        <v>20800</v>
      </c>
      <c r="H41" s="102">
        <f t="shared" ca="1" si="10"/>
        <v>360800</v>
      </c>
      <c r="I41" s="102">
        <f t="shared" si="4"/>
        <v>70000</v>
      </c>
      <c r="J41" s="103">
        <v>0</v>
      </c>
      <c r="K41" s="102">
        <f t="shared" si="11"/>
        <v>11000</v>
      </c>
      <c r="L41" s="70">
        <f ca="1">SUM(H41:K41)</f>
        <v>441800</v>
      </c>
      <c r="M41" s="70">
        <f t="shared" ca="1" si="6"/>
        <v>1292400</v>
      </c>
      <c r="N41" s="102">
        <f t="shared" ca="1" si="12"/>
        <v>6594000</v>
      </c>
      <c r="P41" s="60">
        <v>46</v>
      </c>
      <c r="Q41" s="61">
        <v>3</v>
      </c>
      <c r="R41" s="67">
        <v>3</v>
      </c>
      <c r="S41" s="62" t="str">
        <f t="shared" si="0"/>
        <v>三等級</v>
      </c>
      <c r="T41" s="68" t="s">
        <v>14</v>
      </c>
      <c r="U41" s="64" t="str">
        <f t="shared" si="2"/>
        <v>―</v>
      </c>
      <c r="V41" s="70">
        <f t="shared" ca="1" si="13"/>
        <v>258600</v>
      </c>
      <c r="W41" s="70">
        <f t="shared" si="7"/>
        <v>5000</v>
      </c>
      <c r="X41" s="69">
        <v>0</v>
      </c>
      <c r="Y41" s="70">
        <f t="shared" si="14"/>
        <v>11000</v>
      </c>
      <c r="Z41" s="70">
        <f ca="1">SUM(V41:Y41)</f>
        <v>274600</v>
      </c>
      <c r="AA41" s="70">
        <f t="shared" ca="1" si="1"/>
        <v>790800</v>
      </c>
      <c r="AB41" s="70">
        <f t="shared" ca="1" si="15"/>
        <v>4086000</v>
      </c>
      <c r="AE41" s="1" t="s">
        <v>34</v>
      </c>
    </row>
    <row r="42" spans="2:32">
      <c r="B42" s="35">
        <v>47</v>
      </c>
      <c r="C42" s="47">
        <v>3</v>
      </c>
      <c r="D42" s="42">
        <v>6</v>
      </c>
      <c r="E42" s="37" t="str">
        <f t="shared" si="3"/>
        <v>六等級</v>
      </c>
      <c r="F42" s="43" t="s">
        <v>30</v>
      </c>
      <c r="G42" s="95">
        <f t="shared" ca="1" si="9"/>
        <v>4400</v>
      </c>
      <c r="H42" s="96">
        <f t="shared" ca="1" si="10"/>
        <v>365200</v>
      </c>
      <c r="I42" s="96">
        <f t="shared" si="4"/>
        <v>70000</v>
      </c>
      <c r="J42" s="97">
        <v>0</v>
      </c>
      <c r="K42" s="96">
        <f t="shared" si="11"/>
        <v>11000</v>
      </c>
      <c r="L42" s="45">
        <f t="shared" ca="1" si="16"/>
        <v>446200</v>
      </c>
      <c r="M42" s="45">
        <f t="shared" ca="1" si="6"/>
        <v>1305600</v>
      </c>
      <c r="N42" s="96">
        <f ca="1">L42*12+M42</f>
        <v>6660000</v>
      </c>
      <c r="P42" s="35">
        <v>47</v>
      </c>
      <c r="Q42" s="47">
        <v>3</v>
      </c>
      <c r="R42" s="42">
        <v>3</v>
      </c>
      <c r="S42" s="37" t="str">
        <f t="shared" si="0"/>
        <v>三等級</v>
      </c>
      <c r="T42" s="43" t="s">
        <v>14</v>
      </c>
      <c r="U42" s="39" t="str">
        <f t="shared" si="2"/>
        <v>―</v>
      </c>
      <c r="V42" s="45">
        <f t="shared" ca="1" si="13"/>
        <v>259400</v>
      </c>
      <c r="W42" s="45">
        <f t="shared" si="7"/>
        <v>5000</v>
      </c>
      <c r="X42" s="44">
        <v>0</v>
      </c>
      <c r="Y42" s="45">
        <f t="shared" si="14"/>
        <v>11000</v>
      </c>
      <c r="Z42" s="45">
        <f t="shared" ref="Z42:Z54" ca="1" si="18">SUM(V42:Y42)</f>
        <v>275400</v>
      </c>
      <c r="AA42" s="45">
        <f t="shared" ca="1" si="1"/>
        <v>793200</v>
      </c>
      <c r="AB42" s="45">
        <f ca="1">Z42*12+AA42</f>
        <v>4098000</v>
      </c>
      <c r="AF42" s="1" t="s">
        <v>35</v>
      </c>
    </row>
    <row r="43" spans="2:32">
      <c r="B43" s="35">
        <v>48</v>
      </c>
      <c r="C43" s="47">
        <v>3</v>
      </c>
      <c r="D43" s="42">
        <v>6</v>
      </c>
      <c r="E43" s="37" t="str">
        <f t="shared" si="3"/>
        <v>六等級</v>
      </c>
      <c r="F43" s="43" t="s">
        <v>30</v>
      </c>
      <c r="G43" s="95">
        <f t="shared" ca="1" si="9"/>
        <v>4400</v>
      </c>
      <c r="H43" s="96">
        <f t="shared" ca="1" si="10"/>
        <v>369600</v>
      </c>
      <c r="I43" s="96">
        <f t="shared" si="4"/>
        <v>70000</v>
      </c>
      <c r="J43" s="97">
        <v>0</v>
      </c>
      <c r="K43" s="96">
        <f t="shared" si="11"/>
        <v>11000</v>
      </c>
      <c r="L43" s="45">
        <f t="shared" ca="1" si="16"/>
        <v>450600</v>
      </c>
      <c r="M43" s="45">
        <f t="shared" ca="1" si="6"/>
        <v>1318800</v>
      </c>
      <c r="N43" s="96">
        <f t="shared" ca="1" si="12"/>
        <v>6726000</v>
      </c>
      <c r="P43" s="35">
        <v>48</v>
      </c>
      <c r="Q43" s="47">
        <v>3</v>
      </c>
      <c r="R43" s="42">
        <v>3</v>
      </c>
      <c r="S43" s="37" t="str">
        <f t="shared" si="0"/>
        <v>三等級</v>
      </c>
      <c r="T43" s="43" t="s">
        <v>14</v>
      </c>
      <c r="U43" s="39" t="str">
        <f t="shared" si="2"/>
        <v>―</v>
      </c>
      <c r="V43" s="45">
        <f t="shared" ca="1" si="13"/>
        <v>260200</v>
      </c>
      <c r="W43" s="45">
        <f t="shared" si="7"/>
        <v>5000</v>
      </c>
      <c r="X43" s="44">
        <v>0</v>
      </c>
      <c r="Y43" s="45">
        <f t="shared" si="14"/>
        <v>11000</v>
      </c>
      <c r="Z43" s="45">
        <f t="shared" ca="1" si="18"/>
        <v>276200</v>
      </c>
      <c r="AA43" s="45">
        <f t="shared" ca="1" si="1"/>
        <v>795600</v>
      </c>
      <c r="AB43" s="45">
        <f t="shared" ref="AB43:AB55" ca="1" si="19">Z43*12+AA43</f>
        <v>4110000</v>
      </c>
    </row>
    <row r="44" spans="2:32">
      <c r="B44" s="35">
        <v>49</v>
      </c>
      <c r="C44" s="47">
        <v>3</v>
      </c>
      <c r="D44" s="42">
        <v>6</v>
      </c>
      <c r="E44" s="37" t="str">
        <f t="shared" si="3"/>
        <v>六等級</v>
      </c>
      <c r="F44" s="43" t="s">
        <v>30</v>
      </c>
      <c r="G44" s="95">
        <f t="shared" ca="1" si="9"/>
        <v>4400</v>
      </c>
      <c r="H44" s="96">
        <f t="shared" ca="1" si="10"/>
        <v>374000</v>
      </c>
      <c r="I44" s="96">
        <f t="shared" si="4"/>
        <v>70000</v>
      </c>
      <c r="J44" s="97">
        <v>0</v>
      </c>
      <c r="K44" s="96">
        <f t="shared" si="11"/>
        <v>11000</v>
      </c>
      <c r="L44" s="45">
        <f t="shared" ca="1" si="16"/>
        <v>455000</v>
      </c>
      <c r="M44" s="45">
        <f t="shared" ca="1" si="6"/>
        <v>1332000</v>
      </c>
      <c r="N44" s="96">
        <f t="shared" ca="1" si="12"/>
        <v>6792000</v>
      </c>
      <c r="P44" s="35">
        <v>49</v>
      </c>
      <c r="Q44" s="47">
        <v>3</v>
      </c>
      <c r="R44" s="42">
        <v>3</v>
      </c>
      <c r="S44" s="37" t="str">
        <f t="shared" si="0"/>
        <v>三等級</v>
      </c>
      <c r="T44" s="43" t="s">
        <v>14</v>
      </c>
      <c r="U44" s="39" t="str">
        <f t="shared" si="2"/>
        <v>―</v>
      </c>
      <c r="V44" s="45">
        <f t="shared" ca="1" si="13"/>
        <v>261000</v>
      </c>
      <c r="W44" s="45">
        <f t="shared" si="7"/>
        <v>5000</v>
      </c>
      <c r="X44" s="44">
        <v>0</v>
      </c>
      <c r="Y44" s="45">
        <f t="shared" si="14"/>
        <v>11000</v>
      </c>
      <c r="Z44" s="45">
        <f t="shared" ca="1" si="18"/>
        <v>277000</v>
      </c>
      <c r="AA44" s="45">
        <f t="shared" ca="1" si="1"/>
        <v>798000</v>
      </c>
      <c r="AB44" s="45">
        <f t="shared" ca="1" si="19"/>
        <v>4122000</v>
      </c>
    </row>
    <row r="45" spans="2:32" ht="19.5" thickBot="1">
      <c r="B45" s="49">
        <v>50</v>
      </c>
      <c r="C45" s="50">
        <v>3</v>
      </c>
      <c r="D45" s="56">
        <v>6</v>
      </c>
      <c r="E45" s="51" t="str">
        <f t="shared" si="3"/>
        <v>六等級</v>
      </c>
      <c r="F45" s="57" t="s">
        <v>30</v>
      </c>
      <c r="G45" s="98">
        <f t="shared" ca="1" si="9"/>
        <v>4400</v>
      </c>
      <c r="H45" s="99">
        <f t="shared" ca="1" si="10"/>
        <v>378400</v>
      </c>
      <c r="I45" s="99">
        <f t="shared" si="4"/>
        <v>70000</v>
      </c>
      <c r="J45" s="100">
        <v>0</v>
      </c>
      <c r="K45" s="99">
        <f t="shared" si="11"/>
        <v>11000</v>
      </c>
      <c r="L45" s="59">
        <f t="shared" ca="1" si="16"/>
        <v>459400</v>
      </c>
      <c r="M45" s="59">
        <f t="shared" ca="1" si="6"/>
        <v>1345200</v>
      </c>
      <c r="N45" s="99">
        <f t="shared" ca="1" si="12"/>
        <v>6858000</v>
      </c>
      <c r="P45" s="49">
        <v>50</v>
      </c>
      <c r="Q45" s="50">
        <v>3</v>
      </c>
      <c r="R45" s="56">
        <v>3</v>
      </c>
      <c r="S45" s="51" t="str">
        <f t="shared" si="0"/>
        <v>三等級</v>
      </c>
      <c r="T45" s="57" t="s">
        <v>14</v>
      </c>
      <c r="U45" s="53" t="str">
        <f t="shared" si="2"/>
        <v>―</v>
      </c>
      <c r="V45" s="59">
        <f t="shared" ca="1" si="13"/>
        <v>261800</v>
      </c>
      <c r="W45" s="59">
        <f t="shared" si="7"/>
        <v>5000</v>
      </c>
      <c r="X45" s="58">
        <v>0</v>
      </c>
      <c r="Y45" s="59">
        <f t="shared" si="14"/>
        <v>11000</v>
      </c>
      <c r="Z45" s="59">
        <f t="shared" ca="1" si="18"/>
        <v>277800</v>
      </c>
      <c r="AA45" s="59">
        <f t="shared" ca="1" si="1"/>
        <v>800400</v>
      </c>
      <c r="AB45" s="59">
        <f t="shared" ca="1" si="19"/>
        <v>4134000</v>
      </c>
    </row>
    <row r="46" spans="2:32">
      <c r="B46" s="60">
        <v>51</v>
      </c>
      <c r="C46" s="61">
        <v>3</v>
      </c>
      <c r="D46" s="67">
        <v>6</v>
      </c>
      <c r="E46" s="62" t="str">
        <f t="shared" si="3"/>
        <v>六等級</v>
      </c>
      <c r="F46" s="68" t="s">
        <v>15</v>
      </c>
      <c r="G46" s="101">
        <f t="shared" ca="1" si="9"/>
        <v>4400</v>
      </c>
      <c r="H46" s="102">
        <f t="shared" ca="1" si="10"/>
        <v>382800</v>
      </c>
      <c r="I46" s="102">
        <f t="shared" si="4"/>
        <v>80000</v>
      </c>
      <c r="J46" s="103">
        <v>0</v>
      </c>
      <c r="K46" s="102">
        <f t="shared" si="11"/>
        <v>11000</v>
      </c>
      <c r="L46" s="70">
        <f t="shared" ca="1" si="16"/>
        <v>473800</v>
      </c>
      <c r="M46" s="70">
        <f t="shared" ca="1" si="6"/>
        <v>1388400</v>
      </c>
      <c r="N46" s="102">
        <f t="shared" ca="1" si="12"/>
        <v>7074000</v>
      </c>
      <c r="P46" s="60">
        <v>51</v>
      </c>
      <c r="Q46" s="61">
        <v>3</v>
      </c>
      <c r="R46" s="67">
        <v>3</v>
      </c>
      <c r="S46" s="62" t="str">
        <f t="shared" si="0"/>
        <v>三等級</v>
      </c>
      <c r="T46" s="68" t="s">
        <v>14</v>
      </c>
      <c r="U46" s="64" t="str">
        <f t="shared" si="2"/>
        <v>―</v>
      </c>
      <c r="V46" s="70">
        <f ca="1">VLOOKUP("上限",INDIRECT(S46),2,0)</f>
        <v>262400</v>
      </c>
      <c r="W46" s="70">
        <f t="shared" si="7"/>
        <v>5000</v>
      </c>
      <c r="X46" s="69">
        <v>0</v>
      </c>
      <c r="Y46" s="70">
        <f t="shared" si="14"/>
        <v>11000</v>
      </c>
      <c r="Z46" s="70">
        <f t="shared" ca="1" si="18"/>
        <v>278400</v>
      </c>
      <c r="AA46" s="70">
        <f t="shared" ca="1" si="1"/>
        <v>802200</v>
      </c>
      <c r="AB46" s="70">
        <f t="shared" ca="1" si="19"/>
        <v>4143000</v>
      </c>
    </row>
    <row r="47" spans="2:32">
      <c r="B47" s="35">
        <v>52</v>
      </c>
      <c r="C47" s="61">
        <v>2</v>
      </c>
      <c r="D47" s="42">
        <v>6</v>
      </c>
      <c r="E47" s="37" t="str">
        <f t="shared" si="3"/>
        <v>六等級</v>
      </c>
      <c r="F47" s="43" t="s">
        <v>15</v>
      </c>
      <c r="G47" s="95">
        <f t="shared" ca="1" si="9"/>
        <v>4400</v>
      </c>
      <c r="H47" s="96">
        <f t="shared" ca="1" si="10"/>
        <v>387200</v>
      </c>
      <c r="I47" s="96">
        <f t="shared" si="4"/>
        <v>80000</v>
      </c>
      <c r="J47" s="97">
        <v>0</v>
      </c>
      <c r="K47" s="96">
        <f t="shared" si="11"/>
        <v>11000</v>
      </c>
      <c r="L47" s="45">
        <f t="shared" ca="1" si="16"/>
        <v>478200</v>
      </c>
      <c r="M47" s="45">
        <f t="shared" ca="1" si="6"/>
        <v>1401600</v>
      </c>
      <c r="N47" s="96">
        <f t="shared" ca="1" si="12"/>
        <v>7140000</v>
      </c>
      <c r="P47" s="35">
        <v>52</v>
      </c>
      <c r="Q47" s="61">
        <v>2</v>
      </c>
      <c r="R47" s="42">
        <v>3</v>
      </c>
      <c r="S47" s="37" t="str">
        <f t="shared" si="0"/>
        <v>三等級</v>
      </c>
      <c r="T47" s="43" t="s">
        <v>14</v>
      </c>
      <c r="U47" s="39" t="str">
        <f t="shared" si="2"/>
        <v>―</v>
      </c>
      <c r="V47" s="45">
        <f t="shared" ref="V47:V55" ca="1" si="20">VLOOKUP("上限",INDIRECT(S47),2,0)</f>
        <v>262400</v>
      </c>
      <c r="W47" s="45">
        <f t="shared" si="7"/>
        <v>5000</v>
      </c>
      <c r="X47" s="44">
        <v>0</v>
      </c>
      <c r="Y47" s="45">
        <f t="shared" si="14"/>
        <v>11000</v>
      </c>
      <c r="Z47" s="45">
        <f t="shared" ca="1" si="18"/>
        <v>278400</v>
      </c>
      <c r="AA47" s="45">
        <f t="shared" ca="1" si="1"/>
        <v>802200</v>
      </c>
      <c r="AB47" s="45">
        <f t="shared" ca="1" si="19"/>
        <v>4143000</v>
      </c>
    </row>
    <row r="48" spans="2:32">
      <c r="B48" s="35">
        <v>53</v>
      </c>
      <c r="C48" s="61">
        <v>2</v>
      </c>
      <c r="D48" s="42">
        <v>6</v>
      </c>
      <c r="E48" s="37" t="str">
        <f t="shared" si="3"/>
        <v>六等級</v>
      </c>
      <c r="F48" s="43" t="s">
        <v>15</v>
      </c>
      <c r="G48" s="95">
        <f t="shared" ca="1" si="9"/>
        <v>4400</v>
      </c>
      <c r="H48" s="96">
        <f t="shared" ca="1" si="10"/>
        <v>391600</v>
      </c>
      <c r="I48" s="96">
        <f t="shared" si="4"/>
        <v>80000</v>
      </c>
      <c r="J48" s="97">
        <v>0</v>
      </c>
      <c r="K48" s="96">
        <f t="shared" si="11"/>
        <v>11000</v>
      </c>
      <c r="L48" s="45">
        <f t="shared" ca="1" si="16"/>
        <v>482600</v>
      </c>
      <c r="M48" s="45">
        <f t="shared" ca="1" si="6"/>
        <v>1414800</v>
      </c>
      <c r="N48" s="96">
        <f t="shared" ca="1" si="12"/>
        <v>7206000</v>
      </c>
      <c r="P48" s="35">
        <v>53</v>
      </c>
      <c r="Q48" s="61">
        <v>2</v>
      </c>
      <c r="R48" s="42">
        <v>3</v>
      </c>
      <c r="S48" s="37" t="str">
        <f t="shared" si="0"/>
        <v>三等級</v>
      </c>
      <c r="T48" s="43" t="s">
        <v>14</v>
      </c>
      <c r="U48" s="39" t="str">
        <f t="shared" si="2"/>
        <v>―</v>
      </c>
      <c r="V48" s="45">
        <f t="shared" ca="1" si="20"/>
        <v>262400</v>
      </c>
      <c r="W48" s="45">
        <f t="shared" si="7"/>
        <v>5000</v>
      </c>
      <c r="X48" s="44">
        <v>0</v>
      </c>
      <c r="Y48" s="45">
        <f t="shared" si="14"/>
        <v>11000</v>
      </c>
      <c r="Z48" s="45">
        <f t="shared" ca="1" si="18"/>
        <v>278400</v>
      </c>
      <c r="AA48" s="45">
        <f t="shared" ca="1" si="1"/>
        <v>802200</v>
      </c>
      <c r="AB48" s="45">
        <f t="shared" ca="1" si="19"/>
        <v>4143000</v>
      </c>
    </row>
    <row r="49" spans="2:28">
      <c r="B49" s="35">
        <v>54</v>
      </c>
      <c r="C49" s="61">
        <v>2</v>
      </c>
      <c r="D49" s="42">
        <v>6</v>
      </c>
      <c r="E49" s="37" t="str">
        <f t="shared" si="3"/>
        <v>六等級</v>
      </c>
      <c r="F49" s="43" t="s">
        <v>15</v>
      </c>
      <c r="G49" s="95">
        <f t="shared" ca="1" si="9"/>
        <v>4400</v>
      </c>
      <c r="H49" s="96">
        <f t="shared" ca="1" si="10"/>
        <v>396000</v>
      </c>
      <c r="I49" s="96">
        <f t="shared" si="4"/>
        <v>80000</v>
      </c>
      <c r="J49" s="97">
        <v>0</v>
      </c>
      <c r="K49" s="96">
        <f t="shared" si="11"/>
        <v>11000</v>
      </c>
      <c r="L49" s="45">
        <f t="shared" ca="1" si="16"/>
        <v>487000</v>
      </c>
      <c r="M49" s="45">
        <f t="shared" ca="1" si="6"/>
        <v>1428000</v>
      </c>
      <c r="N49" s="96">
        <f t="shared" ca="1" si="12"/>
        <v>7272000</v>
      </c>
      <c r="P49" s="35">
        <v>54</v>
      </c>
      <c r="Q49" s="61">
        <v>2</v>
      </c>
      <c r="R49" s="42">
        <v>3</v>
      </c>
      <c r="S49" s="37" t="str">
        <f t="shared" si="0"/>
        <v>三等級</v>
      </c>
      <c r="T49" s="43" t="s">
        <v>14</v>
      </c>
      <c r="U49" s="39" t="str">
        <f t="shared" si="2"/>
        <v>―</v>
      </c>
      <c r="V49" s="45">
        <f t="shared" ca="1" si="20"/>
        <v>262400</v>
      </c>
      <c r="W49" s="45">
        <f t="shared" si="7"/>
        <v>5000</v>
      </c>
      <c r="X49" s="44">
        <v>0</v>
      </c>
      <c r="Y49" s="45">
        <f t="shared" si="14"/>
        <v>11000</v>
      </c>
      <c r="Z49" s="45">
        <f t="shared" ca="1" si="18"/>
        <v>278400</v>
      </c>
      <c r="AA49" s="45">
        <f t="shared" ca="1" si="1"/>
        <v>802200</v>
      </c>
      <c r="AB49" s="45">
        <f t="shared" ca="1" si="19"/>
        <v>4143000</v>
      </c>
    </row>
    <row r="50" spans="2:28" ht="19.5" thickBot="1">
      <c r="B50" s="49">
        <v>55</v>
      </c>
      <c r="C50" s="50">
        <v>2</v>
      </c>
      <c r="D50" s="56">
        <v>6</v>
      </c>
      <c r="E50" s="51" t="str">
        <f t="shared" si="3"/>
        <v>六等級</v>
      </c>
      <c r="F50" s="57" t="s">
        <v>15</v>
      </c>
      <c r="G50" s="98">
        <f t="shared" ca="1" si="9"/>
        <v>4400</v>
      </c>
      <c r="H50" s="99">
        <f t="shared" ca="1" si="10"/>
        <v>400400</v>
      </c>
      <c r="I50" s="99">
        <f t="shared" si="4"/>
        <v>80000</v>
      </c>
      <c r="J50" s="100">
        <v>0</v>
      </c>
      <c r="K50" s="99">
        <f t="shared" si="11"/>
        <v>11000</v>
      </c>
      <c r="L50" s="59">
        <f t="shared" ca="1" si="16"/>
        <v>491400</v>
      </c>
      <c r="M50" s="59">
        <f t="shared" ca="1" si="6"/>
        <v>1441200</v>
      </c>
      <c r="N50" s="99">
        <f t="shared" ca="1" si="12"/>
        <v>7338000</v>
      </c>
      <c r="P50" s="49">
        <v>55</v>
      </c>
      <c r="Q50" s="50">
        <v>2</v>
      </c>
      <c r="R50" s="56">
        <v>3</v>
      </c>
      <c r="S50" s="51" t="str">
        <f t="shared" si="0"/>
        <v>三等級</v>
      </c>
      <c r="T50" s="57" t="s">
        <v>14</v>
      </c>
      <c r="U50" s="53" t="str">
        <f t="shared" si="2"/>
        <v>―</v>
      </c>
      <c r="V50" s="59">
        <f t="shared" ca="1" si="20"/>
        <v>262400</v>
      </c>
      <c r="W50" s="59">
        <f t="shared" si="7"/>
        <v>5000</v>
      </c>
      <c r="X50" s="58">
        <v>0</v>
      </c>
      <c r="Y50" s="59">
        <f t="shared" si="14"/>
        <v>11000</v>
      </c>
      <c r="Z50" s="59">
        <f t="shared" ca="1" si="18"/>
        <v>278400</v>
      </c>
      <c r="AA50" s="59">
        <f t="shared" ca="1" si="1"/>
        <v>802200</v>
      </c>
      <c r="AB50" s="59">
        <f t="shared" ca="1" si="19"/>
        <v>4143000</v>
      </c>
    </row>
    <row r="51" spans="2:28">
      <c r="B51" s="60">
        <v>56</v>
      </c>
      <c r="C51" s="61">
        <v>2</v>
      </c>
      <c r="D51" s="67">
        <v>7</v>
      </c>
      <c r="E51" s="62" t="str">
        <f t="shared" si="3"/>
        <v>七等級</v>
      </c>
      <c r="F51" s="68" t="s">
        <v>32</v>
      </c>
      <c r="G51" s="101">
        <f t="shared" ca="1" si="9"/>
        <v>31200</v>
      </c>
      <c r="H51" s="102">
        <f t="shared" ca="1" si="10"/>
        <v>431600</v>
      </c>
      <c r="I51" s="102">
        <f t="shared" si="4"/>
        <v>100000</v>
      </c>
      <c r="J51" s="103">
        <v>0</v>
      </c>
      <c r="K51" s="102">
        <f t="shared" si="11"/>
        <v>11000</v>
      </c>
      <c r="L51" s="70">
        <f t="shared" ca="1" si="16"/>
        <v>542600</v>
      </c>
      <c r="M51" s="70">
        <f t="shared" ca="1" si="6"/>
        <v>1594800</v>
      </c>
      <c r="N51" s="102">
        <f t="shared" ca="1" si="12"/>
        <v>8106000</v>
      </c>
      <c r="P51" s="60">
        <v>56</v>
      </c>
      <c r="Q51" s="61">
        <v>2</v>
      </c>
      <c r="R51" s="67">
        <v>3</v>
      </c>
      <c r="S51" s="62" t="str">
        <f t="shared" si="0"/>
        <v>三等級</v>
      </c>
      <c r="T51" s="68" t="s">
        <v>14</v>
      </c>
      <c r="U51" s="64" t="str">
        <f t="shared" si="2"/>
        <v>―</v>
      </c>
      <c r="V51" s="70">
        <f t="shared" ca="1" si="20"/>
        <v>262400</v>
      </c>
      <c r="W51" s="70">
        <f t="shared" si="7"/>
        <v>5000</v>
      </c>
      <c r="X51" s="69">
        <v>0</v>
      </c>
      <c r="Y51" s="70">
        <f t="shared" si="14"/>
        <v>11000</v>
      </c>
      <c r="Z51" s="70">
        <f t="shared" ca="1" si="18"/>
        <v>278400</v>
      </c>
      <c r="AA51" s="70">
        <f t="shared" ca="1" si="1"/>
        <v>802200</v>
      </c>
      <c r="AB51" s="70">
        <f t="shared" ca="1" si="19"/>
        <v>4143000</v>
      </c>
    </row>
    <row r="52" spans="2:28">
      <c r="B52" s="35">
        <v>57</v>
      </c>
      <c r="C52" s="61">
        <v>1</v>
      </c>
      <c r="D52" s="42">
        <v>7</v>
      </c>
      <c r="E52" s="37" t="str">
        <f t="shared" si="3"/>
        <v>七等級</v>
      </c>
      <c r="F52" s="43" t="s">
        <v>32</v>
      </c>
      <c r="G52" s="95">
        <f t="shared" ca="1" si="9"/>
        <v>4800</v>
      </c>
      <c r="H52" s="96">
        <f t="shared" ca="1" si="10"/>
        <v>436400</v>
      </c>
      <c r="I52" s="96">
        <f t="shared" si="4"/>
        <v>100000</v>
      </c>
      <c r="J52" s="97">
        <v>0</v>
      </c>
      <c r="K52" s="96">
        <f t="shared" si="11"/>
        <v>8000</v>
      </c>
      <c r="L52" s="45">
        <f t="shared" ca="1" si="16"/>
        <v>544400</v>
      </c>
      <c r="M52" s="45">
        <f t="shared" ca="1" si="6"/>
        <v>1609200</v>
      </c>
      <c r="N52" s="96">
        <f t="shared" ca="1" si="12"/>
        <v>8142000</v>
      </c>
      <c r="P52" s="35">
        <v>57</v>
      </c>
      <c r="Q52" s="61">
        <v>1</v>
      </c>
      <c r="R52" s="42">
        <v>3</v>
      </c>
      <c r="S52" s="37" t="str">
        <f t="shared" si="0"/>
        <v>三等級</v>
      </c>
      <c r="T52" s="43" t="s">
        <v>14</v>
      </c>
      <c r="U52" s="39" t="str">
        <f t="shared" si="2"/>
        <v>―</v>
      </c>
      <c r="V52" s="45">
        <f t="shared" ca="1" si="20"/>
        <v>262400</v>
      </c>
      <c r="W52" s="45">
        <f t="shared" si="7"/>
        <v>5000</v>
      </c>
      <c r="X52" s="44">
        <v>0</v>
      </c>
      <c r="Y52" s="45">
        <f t="shared" si="14"/>
        <v>8000</v>
      </c>
      <c r="Z52" s="45">
        <f t="shared" ca="1" si="18"/>
        <v>275400</v>
      </c>
      <c r="AA52" s="45">
        <f t="shared" ca="1" si="1"/>
        <v>802200</v>
      </c>
      <c r="AB52" s="45">
        <f t="shared" ca="1" si="19"/>
        <v>4107000</v>
      </c>
    </row>
    <row r="53" spans="2:28">
      <c r="B53" s="35">
        <v>58</v>
      </c>
      <c r="C53" s="61">
        <v>1</v>
      </c>
      <c r="D53" s="42">
        <v>7</v>
      </c>
      <c r="E53" s="37" t="str">
        <f t="shared" si="3"/>
        <v>七等級</v>
      </c>
      <c r="F53" s="43" t="s">
        <v>32</v>
      </c>
      <c r="G53" s="95">
        <f t="shared" ca="1" si="9"/>
        <v>4800</v>
      </c>
      <c r="H53" s="96">
        <f t="shared" ca="1" si="10"/>
        <v>441200</v>
      </c>
      <c r="I53" s="96">
        <f t="shared" si="4"/>
        <v>100000</v>
      </c>
      <c r="J53" s="97">
        <v>0</v>
      </c>
      <c r="K53" s="96">
        <f t="shared" si="11"/>
        <v>8000</v>
      </c>
      <c r="L53" s="45">
        <f t="shared" ca="1" si="16"/>
        <v>549200</v>
      </c>
      <c r="M53" s="45">
        <f t="shared" ca="1" si="6"/>
        <v>1623600</v>
      </c>
      <c r="N53" s="96">
        <f t="shared" ca="1" si="12"/>
        <v>8214000</v>
      </c>
      <c r="P53" s="35">
        <v>58</v>
      </c>
      <c r="Q53" s="61">
        <v>1</v>
      </c>
      <c r="R53" s="42">
        <v>3</v>
      </c>
      <c r="S53" s="37" t="str">
        <f t="shared" si="0"/>
        <v>三等級</v>
      </c>
      <c r="T53" s="43" t="s">
        <v>14</v>
      </c>
      <c r="U53" s="39" t="str">
        <f t="shared" si="2"/>
        <v>―</v>
      </c>
      <c r="V53" s="45">
        <f t="shared" ca="1" si="20"/>
        <v>262400</v>
      </c>
      <c r="W53" s="45">
        <f t="shared" si="7"/>
        <v>5000</v>
      </c>
      <c r="X53" s="44">
        <v>0</v>
      </c>
      <c r="Y53" s="45">
        <f t="shared" si="14"/>
        <v>8000</v>
      </c>
      <c r="Z53" s="45">
        <f t="shared" ca="1" si="18"/>
        <v>275400</v>
      </c>
      <c r="AA53" s="45">
        <f t="shared" ca="1" si="1"/>
        <v>802200</v>
      </c>
      <c r="AB53" s="45">
        <f t="shared" ca="1" si="19"/>
        <v>4107000</v>
      </c>
    </row>
    <row r="54" spans="2:28">
      <c r="B54" s="35">
        <v>59</v>
      </c>
      <c r="C54" s="61">
        <v>1</v>
      </c>
      <c r="D54" s="42">
        <v>7</v>
      </c>
      <c r="E54" s="37" t="str">
        <f t="shared" si="3"/>
        <v>七等級</v>
      </c>
      <c r="F54" s="43" t="s">
        <v>32</v>
      </c>
      <c r="G54" s="95">
        <f t="shared" ca="1" si="9"/>
        <v>4800</v>
      </c>
      <c r="H54" s="96">
        <f t="shared" ca="1" si="10"/>
        <v>446000</v>
      </c>
      <c r="I54" s="96">
        <f t="shared" si="4"/>
        <v>100000</v>
      </c>
      <c r="J54" s="97">
        <v>0</v>
      </c>
      <c r="K54" s="96">
        <f t="shared" si="11"/>
        <v>8000</v>
      </c>
      <c r="L54" s="45">
        <f t="shared" ca="1" si="16"/>
        <v>554000</v>
      </c>
      <c r="M54" s="45">
        <f t="shared" ca="1" si="6"/>
        <v>1638000</v>
      </c>
      <c r="N54" s="96">
        <f t="shared" ca="1" si="12"/>
        <v>8286000</v>
      </c>
      <c r="P54" s="35">
        <v>59</v>
      </c>
      <c r="Q54" s="61">
        <v>1</v>
      </c>
      <c r="R54" s="42">
        <v>3</v>
      </c>
      <c r="S54" s="37" t="str">
        <f t="shared" si="0"/>
        <v>三等級</v>
      </c>
      <c r="T54" s="43" t="s">
        <v>14</v>
      </c>
      <c r="U54" s="39" t="str">
        <f t="shared" si="2"/>
        <v>―</v>
      </c>
      <c r="V54" s="45">
        <f t="shared" ca="1" si="20"/>
        <v>262400</v>
      </c>
      <c r="W54" s="45">
        <f t="shared" si="7"/>
        <v>5000</v>
      </c>
      <c r="X54" s="44">
        <v>0</v>
      </c>
      <c r="Y54" s="45">
        <f t="shared" si="14"/>
        <v>8000</v>
      </c>
      <c r="Z54" s="45">
        <f t="shared" ca="1" si="18"/>
        <v>275400</v>
      </c>
      <c r="AA54" s="45">
        <f t="shared" ca="1" si="1"/>
        <v>802200</v>
      </c>
      <c r="AB54" s="45">
        <f t="shared" ca="1" si="19"/>
        <v>4107000</v>
      </c>
    </row>
    <row r="55" spans="2:28" ht="19.5" thickBot="1">
      <c r="B55" s="49">
        <v>60</v>
      </c>
      <c r="C55" s="50">
        <v>1</v>
      </c>
      <c r="D55" s="56">
        <v>7</v>
      </c>
      <c r="E55" s="51" t="str">
        <f t="shared" si="3"/>
        <v>七等級</v>
      </c>
      <c r="F55" s="57" t="s">
        <v>32</v>
      </c>
      <c r="G55" s="98">
        <f t="shared" ca="1" si="9"/>
        <v>4800</v>
      </c>
      <c r="H55" s="99">
        <f t="shared" ca="1" si="10"/>
        <v>450800</v>
      </c>
      <c r="I55" s="99">
        <f t="shared" si="4"/>
        <v>100000</v>
      </c>
      <c r="J55" s="100">
        <v>0</v>
      </c>
      <c r="K55" s="99">
        <f t="shared" si="11"/>
        <v>8000</v>
      </c>
      <c r="L55" s="59">
        <f ca="1">SUM(H55:K55)</f>
        <v>558800</v>
      </c>
      <c r="M55" s="59">
        <f t="shared" ca="1" si="6"/>
        <v>1652400</v>
      </c>
      <c r="N55" s="99">
        <f t="shared" ca="1" si="12"/>
        <v>8358000</v>
      </c>
      <c r="P55" s="49">
        <v>60</v>
      </c>
      <c r="Q55" s="50">
        <v>1</v>
      </c>
      <c r="R55" s="56">
        <v>3</v>
      </c>
      <c r="S55" s="51" t="str">
        <f t="shared" si="0"/>
        <v>三等級</v>
      </c>
      <c r="T55" s="57" t="s">
        <v>14</v>
      </c>
      <c r="U55" s="53" t="str">
        <f t="shared" si="2"/>
        <v>―</v>
      </c>
      <c r="V55" s="59">
        <f t="shared" ca="1" si="20"/>
        <v>262400</v>
      </c>
      <c r="W55" s="59">
        <f t="shared" si="7"/>
        <v>5000</v>
      </c>
      <c r="X55" s="58">
        <v>0</v>
      </c>
      <c r="Y55" s="59">
        <f t="shared" si="14"/>
        <v>8000</v>
      </c>
      <c r="Z55" s="59">
        <f ca="1">SUM(V55:Y55)</f>
        <v>275400</v>
      </c>
      <c r="AA55" s="59">
        <f t="shared" ca="1" si="1"/>
        <v>802200</v>
      </c>
      <c r="AB55" s="59">
        <f t="shared" ca="1" si="19"/>
        <v>4107000</v>
      </c>
    </row>
    <row r="56" spans="2:28">
      <c r="B56" s="79"/>
      <c r="C56" s="79"/>
      <c r="J56" s="80" t="s">
        <v>41</v>
      </c>
      <c r="M56" s="94" t="s">
        <v>78</v>
      </c>
      <c r="N56" s="22">
        <f ca="1">SUM(N13:N55)</f>
        <v>219723000</v>
      </c>
      <c r="P56" s="79"/>
      <c r="Q56" s="79"/>
      <c r="X56" s="80" t="s">
        <v>79</v>
      </c>
      <c r="AA56" s="80" t="s">
        <v>78</v>
      </c>
      <c r="AB56" s="22">
        <f ca="1">SUM(AB13:AB55)</f>
        <v>159657000</v>
      </c>
    </row>
    <row r="58" spans="2:28">
      <c r="B58" s="81" t="s">
        <v>39</v>
      </c>
      <c r="C58" s="82"/>
      <c r="D58" s="82"/>
      <c r="E58" s="82"/>
      <c r="F58" s="82"/>
      <c r="G58" s="82"/>
      <c r="H58" s="83"/>
      <c r="I58" s="82"/>
      <c r="J58" s="82"/>
      <c r="K58" s="82"/>
      <c r="L58" s="83"/>
      <c r="M58" s="83"/>
      <c r="N58" s="83"/>
      <c r="O58" s="82"/>
      <c r="P58" s="82"/>
      <c r="Q58" s="82"/>
      <c r="R58" s="82"/>
      <c r="S58" s="82"/>
      <c r="T58" s="82"/>
      <c r="U58" s="82"/>
      <c r="V58" s="83"/>
      <c r="W58" s="82"/>
      <c r="X58" s="82"/>
      <c r="Y58" s="82"/>
      <c r="Z58" s="82"/>
      <c r="AA58" s="82"/>
      <c r="AB58" s="84"/>
    </row>
    <row r="59" spans="2:28">
      <c r="B59" s="85" t="s">
        <v>36</v>
      </c>
      <c r="C59" s="79"/>
      <c r="D59" s="79"/>
      <c r="E59" s="79"/>
      <c r="F59" s="79"/>
      <c r="G59" s="79"/>
      <c r="H59" s="86"/>
      <c r="I59" s="79"/>
      <c r="J59" s="79"/>
      <c r="K59" s="79"/>
      <c r="L59" s="86"/>
      <c r="M59" s="86"/>
      <c r="N59" s="86"/>
      <c r="O59" s="79"/>
      <c r="P59" s="79"/>
      <c r="Q59" s="79"/>
      <c r="R59" s="79"/>
      <c r="S59" s="79"/>
      <c r="T59" s="79"/>
      <c r="U59" s="79"/>
      <c r="V59" s="86"/>
      <c r="W59" s="79"/>
      <c r="X59" s="79"/>
      <c r="Y59" s="79"/>
      <c r="Z59" s="79"/>
      <c r="AA59" s="79"/>
      <c r="AB59" s="87"/>
    </row>
    <row r="60" spans="2:28">
      <c r="B60" s="85" t="s">
        <v>80</v>
      </c>
      <c r="C60" s="79"/>
      <c r="D60" s="79"/>
      <c r="E60" s="79"/>
      <c r="F60" s="79"/>
      <c r="G60" s="79"/>
      <c r="H60" s="86"/>
      <c r="I60" s="79"/>
      <c r="J60" s="79"/>
      <c r="K60" s="79"/>
      <c r="L60" s="86"/>
      <c r="M60" s="86"/>
      <c r="N60" s="86"/>
      <c r="O60" s="79"/>
      <c r="P60" s="79"/>
      <c r="Q60" s="79"/>
      <c r="R60" s="79"/>
      <c r="S60" s="79"/>
      <c r="T60" s="79"/>
      <c r="U60" s="79"/>
      <c r="V60" s="86"/>
      <c r="W60" s="79"/>
      <c r="X60" s="79"/>
      <c r="Y60" s="79"/>
      <c r="Z60" s="79"/>
      <c r="AA60" s="79"/>
      <c r="AB60" s="87"/>
    </row>
    <row r="61" spans="2:28">
      <c r="B61" s="85" t="s">
        <v>37</v>
      </c>
      <c r="C61" s="79"/>
      <c r="D61" s="79"/>
      <c r="E61" s="79"/>
      <c r="F61" s="79"/>
      <c r="G61" s="79"/>
      <c r="H61" s="86"/>
      <c r="I61" s="79"/>
      <c r="J61" s="79"/>
      <c r="K61" s="79"/>
      <c r="L61" s="86"/>
      <c r="M61" s="86"/>
      <c r="N61" s="86"/>
      <c r="O61" s="79"/>
      <c r="P61" s="79"/>
      <c r="Q61" s="79"/>
      <c r="R61" s="79"/>
      <c r="S61" s="79"/>
      <c r="T61" s="79"/>
      <c r="U61" s="79"/>
      <c r="V61" s="86"/>
      <c r="W61" s="79"/>
      <c r="X61" s="79"/>
      <c r="Y61" s="79"/>
      <c r="Z61" s="79"/>
      <c r="AA61" s="79"/>
      <c r="AB61" s="87"/>
    </row>
    <row r="62" spans="2:28">
      <c r="B62" s="85" t="s">
        <v>38</v>
      </c>
      <c r="C62" s="79"/>
      <c r="D62" s="79"/>
      <c r="E62" s="79"/>
      <c r="F62" s="79"/>
      <c r="G62" s="79"/>
      <c r="H62" s="86"/>
      <c r="I62" s="79"/>
      <c r="J62" s="79"/>
      <c r="K62" s="79"/>
      <c r="L62" s="86"/>
      <c r="M62" s="86"/>
      <c r="N62" s="86"/>
      <c r="O62" s="79"/>
      <c r="P62" s="79"/>
      <c r="Q62" s="79"/>
      <c r="R62" s="79"/>
      <c r="S62" s="79"/>
      <c r="T62" s="79"/>
      <c r="U62" s="79"/>
      <c r="V62" s="86"/>
      <c r="W62" s="79"/>
      <c r="X62" s="79"/>
      <c r="Y62" s="79"/>
      <c r="Z62" s="79"/>
      <c r="AA62" s="79"/>
      <c r="AB62" s="87"/>
    </row>
    <row r="63" spans="2:28">
      <c r="B63" s="88"/>
      <c r="C63" s="89"/>
      <c r="D63" s="89"/>
      <c r="E63" s="89"/>
      <c r="F63" s="89"/>
      <c r="G63" s="89"/>
      <c r="H63" s="90"/>
      <c r="I63" s="89"/>
      <c r="J63" s="89"/>
      <c r="K63" s="89"/>
      <c r="L63" s="90"/>
      <c r="M63" s="90"/>
      <c r="N63" s="90"/>
      <c r="O63" s="89"/>
      <c r="P63" s="89"/>
      <c r="Q63" s="89"/>
      <c r="R63" s="89"/>
      <c r="S63" s="89"/>
      <c r="T63" s="89"/>
      <c r="U63" s="89"/>
      <c r="V63" s="90"/>
      <c r="W63" s="89"/>
      <c r="X63" s="89"/>
      <c r="Y63" s="89"/>
      <c r="Z63" s="89"/>
      <c r="AA63" s="89"/>
      <c r="AB63" s="91"/>
    </row>
    <row r="65" spans="2:28">
      <c r="B65" s="19" t="s">
        <v>81</v>
      </c>
      <c r="AB65" s="20" t="s">
        <v>77</v>
      </c>
    </row>
  </sheetData>
  <mergeCells count="4">
    <mergeCell ref="D11:N11"/>
    <mergeCell ref="AD12:AE12"/>
    <mergeCell ref="AD25:AE25"/>
    <mergeCell ref="R11:AB11"/>
  </mergeCells>
  <phoneticPr fontId="1"/>
  <dataValidations count="1">
    <dataValidation type="list" allowBlank="1" showInputMessage="1" showErrorMessage="1" sqref="F13:F55 T13:T55">
      <formula1>$AD$26:$AD$39</formula1>
    </dataValidation>
  </dataValidations>
  <printOptions horizontalCentered="1"/>
  <pageMargins left="0.23622047244094491" right="0.23622047244094491" top="0.27559055118110237" bottom="0.15748031496062992" header="0.19685039370078741" footer="0.19685039370078741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08"/>
  <sheetViews>
    <sheetView showGridLines="0" zoomScaleNormal="100" workbookViewId="0">
      <selection activeCell="Q5" sqref="Q5"/>
    </sheetView>
  </sheetViews>
  <sheetFormatPr defaultRowHeight="18.75"/>
  <cols>
    <col min="1" max="1" width="7" style="4" customWidth="1"/>
    <col min="2" max="2" width="5.625" style="3" customWidth="1"/>
    <col min="3" max="3" width="10.625" style="4" customWidth="1"/>
    <col min="4" max="4" width="5.625" style="3" customWidth="1"/>
    <col min="5" max="5" width="10.625" style="4" customWidth="1"/>
    <col min="6" max="6" width="5.625" style="3" customWidth="1"/>
    <col min="7" max="7" width="10.625" style="4" customWidth="1"/>
    <col min="8" max="8" width="5.625" style="3" customWidth="1"/>
    <col min="9" max="9" width="10.625" style="4" customWidth="1"/>
    <col min="10" max="10" width="5.625" style="3" customWidth="1"/>
    <col min="11" max="11" width="10.625" style="4" customWidth="1"/>
    <col min="12" max="12" width="5.625" style="3" customWidth="1"/>
    <col min="13" max="13" width="10.625" style="4" customWidth="1"/>
    <col min="14" max="14" width="5.625" style="3" customWidth="1"/>
    <col min="15" max="15" width="10.625" style="4" customWidth="1"/>
    <col min="16" max="16384" width="9" style="4"/>
  </cols>
  <sheetData>
    <row r="1" spans="1:15" ht="25.5" thickBot="1">
      <c r="A1" s="118" t="s">
        <v>47</v>
      </c>
      <c r="B1" s="119"/>
      <c r="C1" s="119"/>
      <c r="D1" s="120"/>
      <c r="E1" s="1"/>
      <c r="F1" s="2"/>
      <c r="G1" s="1"/>
      <c r="H1" s="2"/>
      <c r="I1" s="1"/>
      <c r="J1" s="2"/>
      <c r="K1" s="1"/>
      <c r="L1" s="2"/>
      <c r="M1" s="1"/>
    </row>
    <row r="2" spans="1:15" ht="20.25" customHeight="1">
      <c r="A2" s="105"/>
      <c r="B2" s="105"/>
      <c r="C2" s="105"/>
      <c r="D2" s="105"/>
      <c r="E2" s="1"/>
      <c r="F2" s="2"/>
      <c r="G2" s="1"/>
      <c r="H2" s="2"/>
      <c r="I2" s="1"/>
      <c r="J2" s="2"/>
      <c r="K2" s="1"/>
      <c r="L2" s="2"/>
      <c r="M2" s="1"/>
    </row>
    <row r="3" spans="1:15" ht="24.75">
      <c r="A3" s="5" t="s">
        <v>69</v>
      </c>
      <c r="B3" s="6"/>
      <c r="C3" s="7"/>
      <c r="D3" s="6"/>
      <c r="E3" s="8"/>
      <c r="F3" s="9"/>
      <c r="G3" s="8"/>
      <c r="H3" s="9"/>
      <c r="I3" s="1"/>
      <c r="J3" s="2"/>
      <c r="K3" s="1"/>
      <c r="L3" s="2"/>
      <c r="M3" s="1"/>
    </row>
    <row r="4" spans="1:15" ht="24.75">
      <c r="A4" s="5" t="s">
        <v>82</v>
      </c>
      <c r="B4" s="6"/>
      <c r="C4" s="7"/>
      <c r="D4" s="6"/>
      <c r="E4" s="8"/>
      <c r="F4" s="9"/>
      <c r="G4" s="8"/>
      <c r="H4" s="9"/>
      <c r="I4" s="1"/>
      <c r="J4" s="2"/>
      <c r="K4" s="1"/>
      <c r="L4" s="2"/>
      <c r="M4" s="1"/>
    </row>
    <row r="5" spans="1:15">
      <c r="A5" s="5" t="s">
        <v>70</v>
      </c>
      <c r="B5" s="2"/>
      <c r="C5" s="1"/>
      <c r="D5" s="2"/>
      <c r="E5" s="1"/>
      <c r="F5" s="2"/>
      <c r="G5" s="1"/>
      <c r="H5" s="2"/>
      <c r="I5" s="1"/>
      <c r="J5" s="2"/>
      <c r="K5" s="1"/>
      <c r="L5" s="2"/>
      <c r="M5" s="1"/>
    </row>
    <row r="6" spans="1:15">
      <c r="A6" s="10"/>
      <c r="B6" s="11" t="s">
        <v>55</v>
      </c>
      <c r="C6" s="12" t="s">
        <v>48</v>
      </c>
      <c r="D6" s="13" t="s">
        <v>0</v>
      </c>
      <c r="E6" s="12" t="s">
        <v>49</v>
      </c>
      <c r="F6" s="13" t="s">
        <v>0</v>
      </c>
      <c r="G6" s="12" t="s">
        <v>50</v>
      </c>
      <c r="H6" s="13" t="s">
        <v>0</v>
      </c>
      <c r="I6" s="12" t="s">
        <v>51</v>
      </c>
      <c r="J6" s="13" t="s">
        <v>0</v>
      </c>
      <c r="K6" s="12" t="s">
        <v>52</v>
      </c>
      <c r="L6" s="13" t="s">
        <v>0</v>
      </c>
      <c r="M6" s="12" t="s">
        <v>53</v>
      </c>
      <c r="N6" s="13" t="s">
        <v>0</v>
      </c>
      <c r="O6" s="12" t="s">
        <v>54</v>
      </c>
    </row>
    <row r="7" spans="1:15">
      <c r="A7" s="14">
        <v>100</v>
      </c>
      <c r="B7" s="106" t="s">
        <v>67</v>
      </c>
      <c r="C7" s="107">
        <v>223825</v>
      </c>
      <c r="D7" s="108" t="s">
        <v>67</v>
      </c>
      <c r="E7" s="107">
        <v>232025</v>
      </c>
      <c r="F7" s="108" t="s">
        <v>67</v>
      </c>
      <c r="G7" s="107">
        <v>262400</v>
      </c>
      <c r="H7" s="108" t="s">
        <v>67</v>
      </c>
      <c r="I7" s="107">
        <v>290975</v>
      </c>
      <c r="J7" s="108" t="s">
        <v>67</v>
      </c>
      <c r="K7" s="107">
        <v>357750</v>
      </c>
      <c r="L7" s="108" t="s">
        <v>67</v>
      </c>
      <c r="M7" s="107">
        <v>415525</v>
      </c>
      <c r="N7" s="108" t="s">
        <v>67</v>
      </c>
      <c r="O7" s="107">
        <v>486500</v>
      </c>
    </row>
    <row r="8" spans="1:15">
      <c r="A8" s="14">
        <v>99</v>
      </c>
      <c r="B8" s="106"/>
      <c r="C8" s="107">
        <v>223650</v>
      </c>
      <c r="D8" s="108"/>
      <c r="E8" s="107">
        <v>231850</v>
      </c>
      <c r="F8" s="108"/>
      <c r="G8" s="107">
        <v>262200</v>
      </c>
      <c r="H8" s="108"/>
      <c r="I8" s="107">
        <v>290750</v>
      </c>
      <c r="J8" s="108"/>
      <c r="K8" s="107">
        <v>357500</v>
      </c>
      <c r="L8" s="108"/>
      <c r="M8" s="107">
        <v>415250</v>
      </c>
      <c r="N8" s="108"/>
      <c r="O8" s="107">
        <v>486200</v>
      </c>
    </row>
    <row r="9" spans="1:15">
      <c r="A9" s="14">
        <v>98</v>
      </c>
      <c r="B9" s="106"/>
      <c r="C9" s="107">
        <v>223475</v>
      </c>
      <c r="D9" s="108"/>
      <c r="E9" s="107">
        <v>231675</v>
      </c>
      <c r="F9" s="108"/>
      <c r="G9" s="107">
        <v>262000</v>
      </c>
      <c r="H9" s="108"/>
      <c r="I9" s="107">
        <v>290525</v>
      </c>
      <c r="J9" s="108"/>
      <c r="K9" s="107">
        <v>357250</v>
      </c>
      <c r="L9" s="108"/>
      <c r="M9" s="107">
        <v>414975</v>
      </c>
      <c r="N9" s="108"/>
      <c r="O9" s="107">
        <v>485900</v>
      </c>
    </row>
    <row r="10" spans="1:15" ht="19.5" thickBot="1">
      <c r="A10" s="15">
        <v>97</v>
      </c>
      <c r="B10" s="17">
        <v>42</v>
      </c>
      <c r="C10" s="109">
        <v>223300</v>
      </c>
      <c r="D10" s="17">
        <v>46</v>
      </c>
      <c r="E10" s="109">
        <v>231500</v>
      </c>
      <c r="F10" s="17">
        <v>50</v>
      </c>
      <c r="G10" s="109">
        <v>261800</v>
      </c>
      <c r="H10" s="17">
        <v>54</v>
      </c>
      <c r="I10" s="109">
        <v>290300</v>
      </c>
      <c r="J10" s="17">
        <v>59</v>
      </c>
      <c r="K10" s="109">
        <v>357000</v>
      </c>
      <c r="L10" s="17">
        <v>68</v>
      </c>
      <c r="M10" s="109">
        <v>414700</v>
      </c>
      <c r="N10" s="17">
        <v>77</v>
      </c>
      <c r="O10" s="109">
        <v>485600</v>
      </c>
    </row>
    <row r="11" spans="1:15">
      <c r="A11" s="16">
        <v>96</v>
      </c>
      <c r="B11" s="110"/>
      <c r="C11" s="111">
        <v>223125</v>
      </c>
      <c r="D11" s="112"/>
      <c r="E11" s="111">
        <v>231325</v>
      </c>
      <c r="F11" s="112"/>
      <c r="G11" s="111">
        <v>261600</v>
      </c>
      <c r="H11" s="112"/>
      <c r="I11" s="111">
        <v>290075</v>
      </c>
      <c r="J11" s="112"/>
      <c r="K11" s="111">
        <v>356750</v>
      </c>
      <c r="L11" s="112"/>
      <c r="M11" s="111">
        <v>414425</v>
      </c>
      <c r="N11" s="112"/>
      <c r="O11" s="111">
        <v>485300</v>
      </c>
    </row>
    <row r="12" spans="1:15">
      <c r="A12" s="14">
        <v>95</v>
      </c>
      <c r="B12" s="106"/>
      <c r="C12" s="107">
        <v>222950</v>
      </c>
      <c r="D12" s="108"/>
      <c r="E12" s="107">
        <v>231150</v>
      </c>
      <c r="F12" s="108"/>
      <c r="G12" s="107">
        <v>261400</v>
      </c>
      <c r="H12" s="108"/>
      <c r="I12" s="107">
        <v>289850</v>
      </c>
      <c r="J12" s="108"/>
      <c r="K12" s="107">
        <v>356500</v>
      </c>
      <c r="L12" s="108"/>
      <c r="M12" s="107">
        <v>414150</v>
      </c>
      <c r="N12" s="108"/>
      <c r="O12" s="107">
        <v>485000</v>
      </c>
    </row>
    <row r="13" spans="1:15">
      <c r="A13" s="14">
        <v>94</v>
      </c>
      <c r="B13" s="106"/>
      <c r="C13" s="107">
        <v>222775</v>
      </c>
      <c r="D13" s="108"/>
      <c r="E13" s="107">
        <v>230975</v>
      </c>
      <c r="F13" s="108"/>
      <c r="G13" s="107">
        <v>261200</v>
      </c>
      <c r="H13" s="108"/>
      <c r="I13" s="107">
        <v>289625</v>
      </c>
      <c r="J13" s="108"/>
      <c r="K13" s="107">
        <v>356250</v>
      </c>
      <c r="L13" s="108"/>
      <c r="M13" s="107">
        <v>413875</v>
      </c>
      <c r="N13" s="108"/>
      <c r="O13" s="107">
        <v>484700</v>
      </c>
    </row>
    <row r="14" spans="1:15" ht="19.5" thickBot="1">
      <c r="A14" s="15">
        <v>93</v>
      </c>
      <c r="B14" s="17">
        <v>41</v>
      </c>
      <c r="C14" s="109">
        <v>222600</v>
      </c>
      <c r="D14" s="17">
        <v>45</v>
      </c>
      <c r="E14" s="109">
        <v>230800</v>
      </c>
      <c r="F14" s="17">
        <v>49</v>
      </c>
      <c r="G14" s="109">
        <v>261000</v>
      </c>
      <c r="H14" s="17">
        <v>53</v>
      </c>
      <c r="I14" s="109">
        <v>289400</v>
      </c>
      <c r="J14" s="17">
        <v>58</v>
      </c>
      <c r="K14" s="109">
        <v>356000</v>
      </c>
      <c r="L14" s="17">
        <v>67</v>
      </c>
      <c r="M14" s="109">
        <v>413600</v>
      </c>
      <c r="N14" s="17">
        <v>76</v>
      </c>
      <c r="O14" s="109">
        <v>484400</v>
      </c>
    </row>
    <row r="15" spans="1:15">
      <c r="A15" s="16">
        <v>92</v>
      </c>
      <c r="B15" s="110"/>
      <c r="C15" s="111">
        <v>222425</v>
      </c>
      <c r="D15" s="112"/>
      <c r="E15" s="111">
        <v>230625</v>
      </c>
      <c r="F15" s="112"/>
      <c r="G15" s="111">
        <v>260800</v>
      </c>
      <c r="H15" s="112"/>
      <c r="I15" s="111">
        <v>289175</v>
      </c>
      <c r="J15" s="112"/>
      <c r="K15" s="111">
        <v>355750</v>
      </c>
      <c r="L15" s="112"/>
      <c r="M15" s="111">
        <v>413325</v>
      </c>
      <c r="N15" s="112"/>
      <c r="O15" s="111">
        <v>484100</v>
      </c>
    </row>
    <row r="16" spans="1:15">
      <c r="A16" s="14">
        <v>91</v>
      </c>
      <c r="B16" s="106"/>
      <c r="C16" s="107">
        <v>222250</v>
      </c>
      <c r="D16" s="108"/>
      <c r="E16" s="107">
        <v>230450</v>
      </c>
      <c r="F16" s="108"/>
      <c r="G16" s="107">
        <v>260600</v>
      </c>
      <c r="H16" s="108"/>
      <c r="I16" s="107">
        <v>288950</v>
      </c>
      <c r="J16" s="108"/>
      <c r="K16" s="107">
        <v>355500</v>
      </c>
      <c r="L16" s="108"/>
      <c r="M16" s="107">
        <v>413050</v>
      </c>
      <c r="N16" s="108"/>
      <c r="O16" s="107">
        <v>483800</v>
      </c>
    </row>
    <row r="17" spans="1:15">
      <c r="A17" s="14">
        <v>90</v>
      </c>
      <c r="B17" s="106"/>
      <c r="C17" s="107">
        <v>222075</v>
      </c>
      <c r="D17" s="108"/>
      <c r="E17" s="107">
        <v>230275</v>
      </c>
      <c r="F17" s="108"/>
      <c r="G17" s="107">
        <v>260400</v>
      </c>
      <c r="H17" s="108"/>
      <c r="I17" s="107">
        <v>288725</v>
      </c>
      <c r="J17" s="108"/>
      <c r="K17" s="107">
        <v>355250</v>
      </c>
      <c r="L17" s="108"/>
      <c r="M17" s="107">
        <v>412775</v>
      </c>
      <c r="N17" s="108"/>
      <c r="O17" s="107">
        <v>483500</v>
      </c>
    </row>
    <row r="18" spans="1:15" ht="19.5" thickBot="1">
      <c r="A18" s="15">
        <v>89</v>
      </c>
      <c r="B18" s="17">
        <v>40</v>
      </c>
      <c r="C18" s="109">
        <v>221900</v>
      </c>
      <c r="D18" s="17">
        <v>44</v>
      </c>
      <c r="E18" s="109">
        <v>230100</v>
      </c>
      <c r="F18" s="17">
        <v>48</v>
      </c>
      <c r="G18" s="109">
        <v>260200</v>
      </c>
      <c r="H18" s="17">
        <v>52</v>
      </c>
      <c r="I18" s="109">
        <v>288500</v>
      </c>
      <c r="J18" s="17">
        <v>57</v>
      </c>
      <c r="K18" s="109">
        <v>355000</v>
      </c>
      <c r="L18" s="17">
        <v>66</v>
      </c>
      <c r="M18" s="109">
        <v>412500</v>
      </c>
      <c r="N18" s="17">
        <v>75</v>
      </c>
      <c r="O18" s="109">
        <v>483200</v>
      </c>
    </row>
    <row r="19" spans="1:15">
      <c r="A19" s="16">
        <v>88</v>
      </c>
      <c r="B19" s="110"/>
      <c r="C19" s="111">
        <v>221725</v>
      </c>
      <c r="D19" s="112"/>
      <c r="E19" s="111">
        <v>229925</v>
      </c>
      <c r="F19" s="112"/>
      <c r="G19" s="111">
        <v>260000</v>
      </c>
      <c r="H19" s="112"/>
      <c r="I19" s="111">
        <v>288275</v>
      </c>
      <c r="J19" s="112"/>
      <c r="K19" s="111">
        <v>354750</v>
      </c>
      <c r="L19" s="112"/>
      <c r="M19" s="111">
        <v>412225</v>
      </c>
      <c r="N19" s="112"/>
      <c r="O19" s="111">
        <v>482900</v>
      </c>
    </row>
    <row r="20" spans="1:15">
      <c r="A20" s="14">
        <v>87</v>
      </c>
      <c r="B20" s="106"/>
      <c r="C20" s="107">
        <v>221550</v>
      </c>
      <c r="D20" s="108"/>
      <c r="E20" s="107">
        <v>229750</v>
      </c>
      <c r="F20" s="108"/>
      <c r="G20" s="107">
        <v>259800</v>
      </c>
      <c r="H20" s="108"/>
      <c r="I20" s="107">
        <v>288050</v>
      </c>
      <c r="J20" s="108"/>
      <c r="K20" s="107">
        <v>354500</v>
      </c>
      <c r="L20" s="108"/>
      <c r="M20" s="107">
        <v>411950</v>
      </c>
      <c r="N20" s="108"/>
      <c r="O20" s="107">
        <v>482600</v>
      </c>
    </row>
    <row r="21" spans="1:15">
      <c r="A21" s="14">
        <v>86</v>
      </c>
      <c r="B21" s="106"/>
      <c r="C21" s="107">
        <v>221375</v>
      </c>
      <c r="D21" s="108"/>
      <c r="E21" s="107">
        <v>229575</v>
      </c>
      <c r="F21" s="108"/>
      <c r="G21" s="107">
        <v>259600</v>
      </c>
      <c r="H21" s="108"/>
      <c r="I21" s="107">
        <v>287825</v>
      </c>
      <c r="J21" s="108"/>
      <c r="K21" s="107">
        <v>354250</v>
      </c>
      <c r="L21" s="108"/>
      <c r="M21" s="107">
        <v>411675</v>
      </c>
      <c r="N21" s="108"/>
      <c r="O21" s="107">
        <v>482300</v>
      </c>
    </row>
    <row r="22" spans="1:15" ht="19.5" thickBot="1">
      <c r="A22" s="15">
        <v>85</v>
      </c>
      <c r="B22" s="17">
        <v>39</v>
      </c>
      <c r="C22" s="109">
        <v>221200</v>
      </c>
      <c r="D22" s="17">
        <v>43</v>
      </c>
      <c r="E22" s="109">
        <v>229400</v>
      </c>
      <c r="F22" s="17">
        <v>47</v>
      </c>
      <c r="G22" s="109">
        <v>259400</v>
      </c>
      <c r="H22" s="17">
        <v>51</v>
      </c>
      <c r="I22" s="109">
        <v>287600</v>
      </c>
      <c r="J22" s="17">
        <v>56</v>
      </c>
      <c r="K22" s="109">
        <v>354000</v>
      </c>
      <c r="L22" s="17">
        <v>65</v>
      </c>
      <c r="M22" s="109">
        <v>411400</v>
      </c>
      <c r="N22" s="17">
        <v>74</v>
      </c>
      <c r="O22" s="109">
        <v>482000</v>
      </c>
    </row>
    <row r="23" spans="1:15">
      <c r="A23" s="16">
        <v>84</v>
      </c>
      <c r="B23" s="110"/>
      <c r="C23" s="111">
        <v>221025</v>
      </c>
      <c r="D23" s="112"/>
      <c r="E23" s="111">
        <v>229225</v>
      </c>
      <c r="F23" s="112"/>
      <c r="G23" s="111">
        <v>259200</v>
      </c>
      <c r="H23" s="112"/>
      <c r="I23" s="111">
        <v>287375</v>
      </c>
      <c r="J23" s="112"/>
      <c r="K23" s="111">
        <v>353750</v>
      </c>
      <c r="L23" s="112"/>
      <c r="M23" s="111">
        <v>411125</v>
      </c>
      <c r="N23" s="112"/>
      <c r="O23" s="111">
        <v>481700</v>
      </c>
    </row>
    <row r="24" spans="1:15">
      <c r="A24" s="14">
        <v>83</v>
      </c>
      <c r="B24" s="106"/>
      <c r="C24" s="107">
        <v>220850</v>
      </c>
      <c r="D24" s="108"/>
      <c r="E24" s="107">
        <v>229050</v>
      </c>
      <c r="F24" s="108"/>
      <c r="G24" s="107">
        <v>259000</v>
      </c>
      <c r="H24" s="108"/>
      <c r="I24" s="107">
        <v>287150</v>
      </c>
      <c r="J24" s="108"/>
      <c r="K24" s="107">
        <v>353500</v>
      </c>
      <c r="L24" s="108"/>
      <c r="M24" s="107">
        <v>410850</v>
      </c>
      <c r="N24" s="108"/>
      <c r="O24" s="107">
        <v>481400</v>
      </c>
    </row>
    <row r="25" spans="1:15">
      <c r="A25" s="14">
        <v>82</v>
      </c>
      <c r="B25" s="106"/>
      <c r="C25" s="107">
        <v>220675</v>
      </c>
      <c r="D25" s="108"/>
      <c r="E25" s="107">
        <v>228875</v>
      </c>
      <c r="F25" s="108"/>
      <c r="G25" s="107">
        <v>258800</v>
      </c>
      <c r="H25" s="108"/>
      <c r="I25" s="107">
        <v>286925</v>
      </c>
      <c r="J25" s="108"/>
      <c r="K25" s="107">
        <v>353250</v>
      </c>
      <c r="L25" s="108"/>
      <c r="M25" s="107">
        <v>410575</v>
      </c>
      <c r="N25" s="108"/>
      <c r="O25" s="107">
        <v>481100</v>
      </c>
    </row>
    <row r="26" spans="1:15" ht="19.5" thickBot="1">
      <c r="A26" s="15">
        <v>81</v>
      </c>
      <c r="B26" s="17">
        <v>38</v>
      </c>
      <c r="C26" s="109">
        <v>220500</v>
      </c>
      <c r="D26" s="17">
        <v>42</v>
      </c>
      <c r="E26" s="109">
        <v>228700</v>
      </c>
      <c r="F26" s="17">
        <v>46</v>
      </c>
      <c r="G26" s="109">
        <v>258600</v>
      </c>
      <c r="H26" s="17">
        <v>50</v>
      </c>
      <c r="I26" s="109">
        <v>286700</v>
      </c>
      <c r="J26" s="17">
        <v>55</v>
      </c>
      <c r="K26" s="109">
        <v>353000</v>
      </c>
      <c r="L26" s="17">
        <v>64</v>
      </c>
      <c r="M26" s="109">
        <v>410300</v>
      </c>
      <c r="N26" s="17">
        <v>73</v>
      </c>
      <c r="O26" s="109">
        <v>480800</v>
      </c>
    </row>
    <row r="27" spans="1:15">
      <c r="A27" s="16">
        <v>80</v>
      </c>
      <c r="B27" s="110"/>
      <c r="C27" s="111">
        <v>220325</v>
      </c>
      <c r="D27" s="112"/>
      <c r="E27" s="111">
        <v>228525</v>
      </c>
      <c r="F27" s="112"/>
      <c r="G27" s="111">
        <v>258400</v>
      </c>
      <c r="H27" s="112"/>
      <c r="I27" s="111">
        <v>286475</v>
      </c>
      <c r="J27" s="112"/>
      <c r="K27" s="111">
        <v>352750</v>
      </c>
      <c r="L27" s="112"/>
      <c r="M27" s="111">
        <v>410025</v>
      </c>
      <c r="N27" s="112"/>
      <c r="O27" s="111">
        <v>480500</v>
      </c>
    </row>
    <row r="28" spans="1:15">
      <c r="A28" s="14">
        <v>79</v>
      </c>
      <c r="B28" s="106"/>
      <c r="C28" s="107">
        <v>220150</v>
      </c>
      <c r="D28" s="108"/>
      <c r="E28" s="107">
        <v>228350</v>
      </c>
      <c r="F28" s="108"/>
      <c r="G28" s="107">
        <v>258200</v>
      </c>
      <c r="H28" s="108"/>
      <c r="I28" s="107">
        <v>286250</v>
      </c>
      <c r="J28" s="108"/>
      <c r="K28" s="107">
        <v>352500</v>
      </c>
      <c r="L28" s="108"/>
      <c r="M28" s="107">
        <v>409750</v>
      </c>
      <c r="N28" s="108"/>
      <c r="O28" s="107">
        <v>480200</v>
      </c>
    </row>
    <row r="29" spans="1:15">
      <c r="A29" s="14">
        <v>78</v>
      </c>
      <c r="B29" s="106"/>
      <c r="C29" s="107">
        <v>219975</v>
      </c>
      <c r="D29" s="108"/>
      <c r="E29" s="107">
        <v>228175</v>
      </c>
      <c r="F29" s="108"/>
      <c r="G29" s="107">
        <v>258000</v>
      </c>
      <c r="H29" s="108"/>
      <c r="I29" s="107">
        <v>286025</v>
      </c>
      <c r="J29" s="108"/>
      <c r="K29" s="107">
        <v>352250</v>
      </c>
      <c r="L29" s="108"/>
      <c r="M29" s="107">
        <v>409475</v>
      </c>
      <c r="N29" s="108"/>
      <c r="O29" s="107">
        <v>479900</v>
      </c>
    </row>
    <row r="30" spans="1:15" ht="19.5" thickBot="1">
      <c r="A30" s="15">
        <v>77</v>
      </c>
      <c r="B30" s="17">
        <v>37</v>
      </c>
      <c r="C30" s="109">
        <v>219800</v>
      </c>
      <c r="D30" s="17">
        <v>41</v>
      </c>
      <c r="E30" s="109">
        <v>228000</v>
      </c>
      <c r="F30" s="17">
        <v>45</v>
      </c>
      <c r="G30" s="109">
        <v>257800</v>
      </c>
      <c r="H30" s="17">
        <v>49</v>
      </c>
      <c r="I30" s="109">
        <v>285800</v>
      </c>
      <c r="J30" s="17">
        <v>54</v>
      </c>
      <c r="K30" s="109">
        <v>352000</v>
      </c>
      <c r="L30" s="17">
        <v>63</v>
      </c>
      <c r="M30" s="109">
        <v>409200</v>
      </c>
      <c r="N30" s="17">
        <v>72</v>
      </c>
      <c r="O30" s="109">
        <v>479600</v>
      </c>
    </row>
    <row r="31" spans="1:15">
      <c r="A31" s="16">
        <v>76</v>
      </c>
      <c r="B31" s="110"/>
      <c r="C31" s="111">
        <v>219625</v>
      </c>
      <c r="D31" s="112"/>
      <c r="E31" s="111">
        <v>227825</v>
      </c>
      <c r="F31" s="112"/>
      <c r="G31" s="111">
        <v>257600</v>
      </c>
      <c r="H31" s="112"/>
      <c r="I31" s="111">
        <v>285575</v>
      </c>
      <c r="J31" s="112"/>
      <c r="K31" s="111">
        <v>351750</v>
      </c>
      <c r="L31" s="112"/>
      <c r="M31" s="111">
        <v>408925</v>
      </c>
      <c r="N31" s="112"/>
      <c r="O31" s="111">
        <v>479300</v>
      </c>
    </row>
    <row r="32" spans="1:15">
      <c r="A32" s="14">
        <v>75</v>
      </c>
      <c r="B32" s="106"/>
      <c r="C32" s="107">
        <v>219450</v>
      </c>
      <c r="D32" s="108"/>
      <c r="E32" s="107">
        <v>227650</v>
      </c>
      <c r="F32" s="108"/>
      <c r="G32" s="107">
        <v>257400</v>
      </c>
      <c r="H32" s="108"/>
      <c r="I32" s="107">
        <v>285350</v>
      </c>
      <c r="J32" s="108"/>
      <c r="K32" s="107">
        <v>351500</v>
      </c>
      <c r="L32" s="108"/>
      <c r="M32" s="107">
        <v>408650</v>
      </c>
      <c r="N32" s="108"/>
      <c r="O32" s="107">
        <v>479000</v>
      </c>
    </row>
    <row r="33" spans="1:15">
      <c r="A33" s="14">
        <v>74</v>
      </c>
      <c r="B33" s="106"/>
      <c r="C33" s="107">
        <v>219275</v>
      </c>
      <c r="D33" s="108"/>
      <c r="E33" s="107">
        <v>227475</v>
      </c>
      <c r="F33" s="108"/>
      <c r="G33" s="107">
        <v>257200</v>
      </c>
      <c r="H33" s="108"/>
      <c r="I33" s="107">
        <v>285125</v>
      </c>
      <c r="J33" s="108"/>
      <c r="K33" s="107">
        <v>351250</v>
      </c>
      <c r="L33" s="108"/>
      <c r="M33" s="107">
        <v>408375</v>
      </c>
      <c r="N33" s="108"/>
      <c r="O33" s="107">
        <v>478700</v>
      </c>
    </row>
    <row r="34" spans="1:15" ht="19.5" thickBot="1">
      <c r="A34" s="15">
        <v>73</v>
      </c>
      <c r="B34" s="17">
        <v>36</v>
      </c>
      <c r="C34" s="109">
        <v>219100</v>
      </c>
      <c r="D34" s="17">
        <v>40</v>
      </c>
      <c r="E34" s="109">
        <v>227300</v>
      </c>
      <c r="F34" s="17">
        <v>44</v>
      </c>
      <c r="G34" s="109">
        <v>257000</v>
      </c>
      <c r="H34" s="17">
        <v>48</v>
      </c>
      <c r="I34" s="109">
        <v>284900</v>
      </c>
      <c r="J34" s="17">
        <v>53</v>
      </c>
      <c r="K34" s="109">
        <v>351000</v>
      </c>
      <c r="L34" s="17">
        <v>62</v>
      </c>
      <c r="M34" s="109">
        <v>408100</v>
      </c>
      <c r="N34" s="17">
        <v>71</v>
      </c>
      <c r="O34" s="109">
        <v>478400</v>
      </c>
    </row>
    <row r="35" spans="1:15">
      <c r="A35" s="16">
        <v>72</v>
      </c>
      <c r="B35" s="110"/>
      <c r="C35" s="111">
        <v>218925</v>
      </c>
      <c r="D35" s="112"/>
      <c r="E35" s="111">
        <v>227125</v>
      </c>
      <c r="F35" s="112"/>
      <c r="G35" s="111">
        <v>256800</v>
      </c>
      <c r="H35" s="112"/>
      <c r="I35" s="111">
        <v>284675</v>
      </c>
      <c r="J35" s="112"/>
      <c r="K35" s="111">
        <v>350750</v>
      </c>
      <c r="L35" s="112"/>
      <c r="M35" s="111">
        <v>407825</v>
      </c>
      <c r="N35" s="112"/>
      <c r="O35" s="111">
        <v>478100</v>
      </c>
    </row>
    <row r="36" spans="1:15">
      <c r="A36" s="14">
        <v>71</v>
      </c>
      <c r="B36" s="106"/>
      <c r="C36" s="107">
        <v>218750</v>
      </c>
      <c r="D36" s="108"/>
      <c r="E36" s="107">
        <v>226950</v>
      </c>
      <c r="F36" s="108"/>
      <c r="G36" s="107">
        <v>256600</v>
      </c>
      <c r="H36" s="108"/>
      <c r="I36" s="107">
        <v>284450</v>
      </c>
      <c r="J36" s="108"/>
      <c r="K36" s="107">
        <v>350500</v>
      </c>
      <c r="L36" s="108"/>
      <c r="M36" s="107">
        <v>407550</v>
      </c>
      <c r="N36" s="108"/>
      <c r="O36" s="107">
        <v>477800</v>
      </c>
    </row>
    <row r="37" spans="1:15">
      <c r="A37" s="14">
        <v>70</v>
      </c>
      <c r="B37" s="106"/>
      <c r="C37" s="107">
        <v>218575</v>
      </c>
      <c r="D37" s="108"/>
      <c r="E37" s="107">
        <v>226775</v>
      </c>
      <c r="F37" s="108"/>
      <c r="G37" s="107">
        <v>256400</v>
      </c>
      <c r="H37" s="108"/>
      <c r="I37" s="107">
        <v>284225</v>
      </c>
      <c r="J37" s="108"/>
      <c r="K37" s="107">
        <v>350250</v>
      </c>
      <c r="L37" s="108"/>
      <c r="M37" s="107">
        <v>407275</v>
      </c>
      <c r="N37" s="108"/>
      <c r="O37" s="107">
        <v>477500</v>
      </c>
    </row>
    <row r="38" spans="1:15" ht="19.5" thickBot="1">
      <c r="A38" s="15">
        <v>69</v>
      </c>
      <c r="B38" s="17">
        <v>35</v>
      </c>
      <c r="C38" s="109">
        <v>218400</v>
      </c>
      <c r="D38" s="17">
        <v>39</v>
      </c>
      <c r="E38" s="109">
        <v>226600</v>
      </c>
      <c r="F38" s="17">
        <v>43</v>
      </c>
      <c r="G38" s="109">
        <v>256200</v>
      </c>
      <c r="H38" s="17">
        <v>47</v>
      </c>
      <c r="I38" s="109">
        <v>284000</v>
      </c>
      <c r="J38" s="17">
        <v>52</v>
      </c>
      <c r="K38" s="109">
        <v>350000</v>
      </c>
      <c r="L38" s="17">
        <v>61</v>
      </c>
      <c r="M38" s="109">
        <v>407000</v>
      </c>
      <c r="N38" s="17">
        <v>70</v>
      </c>
      <c r="O38" s="109">
        <v>477200</v>
      </c>
    </row>
    <row r="39" spans="1:15">
      <c r="A39" s="16">
        <v>68</v>
      </c>
      <c r="B39" s="110"/>
      <c r="C39" s="111">
        <v>218225</v>
      </c>
      <c r="D39" s="112"/>
      <c r="E39" s="111">
        <v>226425</v>
      </c>
      <c r="F39" s="112"/>
      <c r="G39" s="111">
        <v>256000</v>
      </c>
      <c r="H39" s="112"/>
      <c r="I39" s="111">
        <v>283775</v>
      </c>
      <c r="J39" s="112"/>
      <c r="K39" s="111">
        <v>349750</v>
      </c>
      <c r="L39" s="112"/>
      <c r="M39" s="111">
        <v>406725</v>
      </c>
      <c r="N39" s="112"/>
      <c r="O39" s="111">
        <v>476900</v>
      </c>
    </row>
    <row r="40" spans="1:15">
      <c r="A40" s="14">
        <v>67</v>
      </c>
      <c r="B40" s="106"/>
      <c r="C40" s="107">
        <v>218050</v>
      </c>
      <c r="D40" s="108"/>
      <c r="E40" s="107">
        <v>226250</v>
      </c>
      <c r="F40" s="108"/>
      <c r="G40" s="107">
        <v>255800</v>
      </c>
      <c r="H40" s="108"/>
      <c r="I40" s="107">
        <v>283550</v>
      </c>
      <c r="J40" s="108"/>
      <c r="K40" s="107">
        <v>349500</v>
      </c>
      <c r="L40" s="108"/>
      <c r="M40" s="107">
        <v>406450</v>
      </c>
      <c r="N40" s="108"/>
      <c r="O40" s="107">
        <v>476600</v>
      </c>
    </row>
    <row r="41" spans="1:15">
      <c r="A41" s="14">
        <v>66</v>
      </c>
      <c r="B41" s="106"/>
      <c r="C41" s="107">
        <v>217875</v>
      </c>
      <c r="D41" s="108"/>
      <c r="E41" s="107">
        <v>226075</v>
      </c>
      <c r="F41" s="108"/>
      <c r="G41" s="107">
        <v>255600</v>
      </c>
      <c r="H41" s="108"/>
      <c r="I41" s="107">
        <v>283325</v>
      </c>
      <c r="J41" s="108"/>
      <c r="K41" s="107">
        <v>349250</v>
      </c>
      <c r="L41" s="108"/>
      <c r="M41" s="107">
        <v>406175</v>
      </c>
      <c r="N41" s="108"/>
      <c r="O41" s="107">
        <v>476300</v>
      </c>
    </row>
    <row r="42" spans="1:15" ht="19.5" thickBot="1">
      <c r="A42" s="15">
        <v>65</v>
      </c>
      <c r="B42" s="17">
        <v>34</v>
      </c>
      <c r="C42" s="109">
        <v>217700</v>
      </c>
      <c r="D42" s="17">
        <v>38</v>
      </c>
      <c r="E42" s="109">
        <v>225900</v>
      </c>
      <c r="F42" s="17">
        <v>42</v>
      </c>
      <c r="G42" s="109">
        <v>255400</v>
      </c>
      <c r="H42" s="17">
        <v>46</v>
      </c>
      <c r="I42" s="109">
        <v>283100</v>
      </c>
      <c r="J42" s="17">
        <v>51</v>
      </c>
      <c r="K42" s="109">
        <v>349000</v>
      </c>
      <c r="L42" s="17">
        <v>60</v>
      </c>
      <c r="M42" s="109">
        <v>405900</v>
      </c>
      <c r="N42" s="17">
        <v>69</v>
      </c>
      <c r="O42" s="109">
        <v>476000</v>
      </c>
    </row>
    <row r="43" spans="1:15">
      <c r="A43" s="16">
        <v>64</v>
      </c>
      <c r="B43" s="110"/>
      <c r="C43" s="111">
        <v>217525</v>
      </c>
      <c r="D43" s="112"/>
      <c r="E43" s="111">
        <v>225725</v>
      </c>
      <c r="F43" s="112"/>
      <c r="G43" s="111">
        <v>255200</v>
      </c>
      <c r="H43" s="112"/>
      <c r="I43" s="111">
        <v>282875</v>
      </c>
      <c r="J43" s="112"/>
      <c r="K43" s="111">
        <v>348750</v>
      </c>
      <c r="L43" s="112"/>
      <c r="M43" s="111">
        <v>405625</v>
      </c>
      <c r="N43" s="112"/>
      <c r="O43" s="111">
        <v>475700</v>
      </c>
    </row>
    <row r="44" spans="1:15">
      <c r="A44" s="14">
        <v>63</v>
      </c>
      <c r="B44" s="106"/>
      <c r="C44" s="107">
        <v>217350</v>
      </c>
      <c r="D44" s="108"/>
      <c r="E44" s="107">
        <v>225550</v>
      </c>
      <c r="F44" s="108"/>
      <c r="G44" s="107">
        <v>255000</v>
      </c>
      <c r="H44" s="108"/>
      <c r="I44" s="107">
        <v>282650</v>
      </c>
      <c r="J44" s="108"/>
      <c r="K44" s="107">
        <v>348500</v>
      </c>
      <c r="L44" s="108"/>
      <c r="M44" s="107">
        <v>405350</v>
      </c>
      <c r="N44" s="108"/>
      <c r="O44" s="107">
        <v>475400</v>
      </c>
    </row>
    <row r="45" spans="1:15">
      <c r="A45" s="14">
        <v>62</v>
      </c>
      <c r="B45" s="106"/>
      <c r="C45" s="107">
        <v>217175</v>
      </c>
      <c r="D45" s="108"/>
      <c r="E45" s="107">
        <v>225375</v>
      </c>
      <c r="F45" s="108"/>
      <c r="G45" s="107">
        <v>254800</v>
      </c>
      <c r="H45" s="108"/>
      <c r="I45" s="107">
        <v>282425</v>
      </c>
      <c r="J45" s="108"/>
      <c r="K45" s="107">
        <v>348250</v>
      </c>
      <c r="L45" s="108"/>
      <c r="M45" s="107">
        <v>405075</v>
      </c>
      <c r="N45" s="108"/>
      <c r="O45" s="107">
        <v>475100</v>
      </c>
    </row>
    <row r="46" spans="1:15" ht="19.5" thickBot="1">
      <c r="A46" s="15">
        <v>61</v>
      </c>
      <c r="B46" s="17">
        <v>33</v>
      </c>
      <c r="C46" s="109">
        <v>217000</v>
      </c>
      <c r="D46" s="17">
        <v>37</v>
      </c>
      <c r="E46" s="109">
        <v>225200</v>
      </c>
      <c r="F46" s="17">
        <v>41</v>
      </c>
      <c r="G46" s="109">
        <v>254600</v>
      </c>
      <c r="H46" s="17">
        <v>45</v>
      </c>
      <c r="I46" s="109">
        <v>282200</v>
      </c>
      <c r="J46" s="17">
        <v>50</v>
      </c>
      <c r="K46" s="109">
        <v>348000</v>
      </c>
      <c r="L46" s="17">
        <v>59</v>
      </c>
      <c r="M46" s="109">
        <v>404800</v>
      </c>
      <c r="N46" s="17">
        <v>68</v>
      </c>
      <c r="O46" s="109">
        <v>474800</v>
      </c>
    </row>
    <row r="47" spans="1:15">
      <c r="A47" s="16">
        <v>60</v>
      </c>
      <c r="B47" s="110"/>
      <c r="C47" s="111">
        <v>216825</v>
      </c>
      <c r="D47" s="112"/>
      <c r="E47" s="111">
        <v>225025</v>
      </c>
      <c r="F47" s="112"/>
      <c r="G47" s="111">
        <v>254400</v>
      </c>
      <c r="H47" s="112"/>
      <c r="I47" s="111">
        <v>281975</v>
      </c>
      <c r="J47" s="112"/>
      <c r="K47" s="111">
        <v>347750</v>
      </c>
      <c r="L47" s="112"/>
      <c r="M47" s="111">
        <v>404525</v>
      </c>
      <c r="N47" s="112"/>
      <c r="O47" s="111">
        <v>474500</v>
      </c>
    </row>
    <row r="48" spans="1:15">
      <c r="A48" s="14">
        <v>59</v>
      </c>
      <c r="B48" s="106"/>
      <c r="C48" s="107">
        <v>216650</v>
      </c>
      <c r="D48" s="108"/>
      <c r="E48" s="107">
        <v>224850</v>
      </c>
      <c r="F48" s="108"/>
      <c r="G48" s="107">
        <v>254200</v>
      </c>
      <c r="H48" s="108"/>
      <c r="I48" s="107">
        <v>281750</v>
      </c>
      <c r="J48" s="108"/>
      <c r="K48" s="107">
        <v>347500</v>
      </c>
      <c r="L48" s="108"/>
      <c r="M48" s="107">
        <v>404250</v>
      </c>
      <c r="N48" s="108"/>
      <c r="O48" s="107">
        <v>474200</v>
      </c>
    </row>
    <row r="49" spans="1:15">
      <c r="A49" s="14">
        <v>58</v>
      </c>
      <c r="B49" s="106"/>
      <c r="C49" s="107">
        <v>216475</v>
      </c>
      <c r="D49" s="108"/>
      <c r="E49" s="107">
        <v>224675</v>
      </c>
      <c r="F49" s="108"/>
      <c r="G49" s="107">
        <v>254000</v>
      </c>
      <c r="H49" s="108"/>
      <c r="I49" s="107">
        <v>281525</v>
      </c>
      <c r="J49" s="108"/>
      <c r="K49" s="107">
        <v>347250</v>
      </c>
      <c r="L49" s="108"/>
      <c r="M49" s="107">
        <v>403975</v>
      </c>
      <c r="N49" s="108"/>
      <c r="O49" s="107">
        <v>473900</v>
      </c>
    </row>
    <row r="50" spans="1:15" ht="19.5" thickBot="1">
      <c r="A50" s="15">
        <v>57</v>
      </c>
      <c r="B50" s="17">
        <v>32</v>
      </c>
      <c r="C50" s="109">
        <v>216300</v>
      </c>
      <c r="D50" s="17">
        <v>36</v>
      </c>
      <c r="E50" s="109">
        <v>224500</v>
      </c>
      <c r="F50" s="17">
        <v>40</v>
      </c>
      <c r="G50" s="109">
        <v>253800</v>
      </c>
      <c r="H50" s="17">
        <v>44</v>
      </c>
      <c r="I50" s="109">
        <v>281300</v>
      </c>
      <c r="J50" s="17">
        <v>49</v>
      </c>
      <c r="K50" s="109">
        <v>347000</v>
      </c>
      <c r="L50" s="17">
        <v>58</v>
      </c>
      <c r="M50" s="109">
        <v>403700</v>
      </c>
      <c r="N50" s="17">
        <v>67</v>
      </c>
      <c r="O50" s="109">
        <v>473600</v>
      </c>
    </row>
    <row r="51" spans="1:15">
      <c r="A51" s="16">
        <v>56</v>
      </c>
      <c r="B51" s="110"/>
      <c r="C51" s="111">
        <v>216125</v>
      </c>
      <c r="D51" s="112"/>
      <c r="E51" s="111">
        <v>224325</v>
      </c>
      <c r="F51" s="112"/>
      <c r="G51" s="111">
        <v>253600</v>
      </c>
      <c r="H51" s="112"/>
      <c r="I51" s="111">
        <v>281075</v>
      </c>
      <c r="J51" s="112"/>
      <c r="K51" s="111">
        <v>346750</v>
      </c>
      <c r="L51" s="112"/>
      <c r="M51" s="111">
        <v>403425</v>
      </c>
      <c r="N51" s="112"/>
      <c r="O51" s="111">
        <v>473300</v>
      </c>
    </row>
    <row r="52" spans="1:15">
      <c r="A52" s="14">
        <v>55</v>
      </c>
      <c r="B52" s="106"/>
      <c r="C52" s="107">
        <v>215950</v>
      </c>
      <c r="D52" s="108"/>
      <c r="E52" s="107">
        <v>224150</v>
      </c>
      <c r="F52" s="108"/>
      <c r="G52" s="107">
        <v>253400</v>
      </c>
      <c r="H52" s="108"/>
      <c r="I52" s="107">
        <v>280850</v>
      </c>
      <c r="J52" s="108"/>
      <c r="K52" s="107">
        <v>346500</v>
      </c>
      <c r="L52" s="108"/>
      <c r="M52" s="107">
        <v>403150</v>
      </c>
      <c r="N52" s="108"/>
      <c r="O52" s="107">
        <v>473000</v>
      </c>
    </row>
    <row r="53" spans="1:15">
      <c r="A53" s="14">
        <v>54</v>
      </c>
      <c r="B53" s="106"/>
      <c r="C53" s="107">
        <v>215775</v>
      </c>
      <c r="D53" s="108"/>
      <c r="E53" s="107">
        <v>223975</v>
      </c>
      <c r="F53" s="108"/>
      <c r="G53" s="107">
        <v>253200</v>
      </c>
      <c r="H53" s="108"/>
      <c r="I53" s="107">
        <v>280625</v>
      </c>
      <c r="J53" s="108"/>
      <c r="K53" s="107">
        <v>346250</v>
      </c>
      <c r="L53" s="108"/>
      <c r="M53" s="107">
        <v>402875</v>
      </c>
      <c r="N53" s="108"/>
      <c r="O53" s="107">
        <v>472700</v>
      </c>
    </row>
    <row r="54" spans="1:15" ht="19.5" thickBot="1">
      <c r="A54" s="15">
        <v>53</v>
      </c>
      <c r="B54" s="17">
        <v>31</v>
      </c>
      <c r="C54" s="109">
        <v>215600</v>
      </c>
      <c r="D54" s="17">
        <v>35</v>
      </c>
      <c r="E54" s="109">
        <v>223800</v>
      </c>
      <c r="F54" s="17">
        <v>39</v>
      </c>
      <c r="G54" s="109">
        <v>253000</v>
      </c>
      <c r="H54" s="17">
        <v>43</v>
      </c>
      <c r="I54" s="109">
        <v>280400</v>
      </c>
      <c r="J54" s="17">
        <v>48</v>
      </c>
      <c r="K54" s="109">
        <v>346000</v>
      </c>
      <c r="L54" s="17">
        <v>57</v>
      </c>
      <c r="M54" s="109">
        <v>402600</v>
      </c>
      <c r="N54" s="17">
        <v>66</v>
      </c>
      <c r="O54" s="109">
        <v>472400</v>
      </c>
    </row>
    <row r="55" spans="1:15">
      <c r="A55" s="16">
        <v>52</v>
      </c>
      <c r="B55" s="110"/>
      <c r="C55" s="111">
        <v>215425</v>
      </c>
      <c r="D55" s="112"/>
      <c r="E55" s="111">
        <v>223625</v>
      </c>
      <c r="F55" s="112"/>
      <c r="G55" s="111">
        <v>252800</v>
      </c>
      <c r="H55" s="112"/>
      <c r="I55" s="111">
        <v>280175</v>
      </c>
      <c r="J55" s="112"/>
      <c r="K55" s="111">
        <v>345750</v>
      </c>
      <c r="L55" s="112"/>
      <c r="M55" s="111">
        <v>402325</v>
      </c>
      <c r="N55" s="112"/>
      <c r="O55" s="111">
        <v>472100</v>
      </c>
    </row>
    <row r="56" spans="1:15">
      <c r="A56" s="14">
        <v>51</v>
      </c>
      <c r="B56" s="106"/>
      <c r="C56" s="107">
        <v>215250</v>
      </c>
      <c r="D56" s="108"/>
      <c r="E56" s="107">
        <v>223450</v>
      </c>
      <c r="F56" s="108"/>
      <c r="G56" s="107">
        <v>252600</v>
      </c>
      <c r="H56" s="108"/>
      <c r="I56" s="107">
        <v>279950</v>
      </c>
      <c r="J56" s="108"/>
      <c r="K56" s="107">
        <v>345500</v>
      </c>
      <c r="L56" s="108"/>
      <c r="M56" s="107">
        <v>402050</v>
      </c>
      <c r="N56" s="108"/>
      <c r="O56" s="107">
        <v>471800</v>
      </c>
    </row>
    <row r="57" spans="1:15">
      <c r="A57" s="14">
        <v>50</v>
      </c>
      <c r="B57" s="106"/>
      <c r="C57" s="107">
        <v>215075</v>
      </c>
      <c r="D57" s="108"/>
      <c r="E57" s="107">
        <v>223275</v>
      </c>
      <c r="F57" s="108"/>
      <c r="G57" s="107">
        <v>252400</v>
      </c>
      <c r="H57" s="108"/>
      <c r="I57" s="107">
        <v>279725</v>
      </c>
      <c r="J57" s="108"/>
      <c r="K57" s="107">
        <v>345250</v>
      </c>
      <c r="L57" s="108"/>
      <c r="M57" s="107">
        <v>401775</v>
      </c>
      <c r="N57" s="108"/>
      <c r="O57" s="107">
        <v>471500</v>
      </c>
    </row>
    <row r="58" spans="1:15" ht="19.5" thickBot="1">
      <c r="A58" s="15">
        <v>49</v>
      </c>
      <c r="B58" s="17">
        <v>30</v>
      </c>
      <c r="C58" s="109">
        <v>214900</v>
      </c>
      <c r="D58" s="17">
        <v>34</v>
      </c>
      <c r="E58" s="109">
        <v>223100</v>
      </c>
      <c r="F58" s="17">
        <v>38</v>
      </c>
      <c r="G58" s="109">
        <v>252200</v>
      </c>
      <c r="H58" s="17">
        <v>42</v>
      </c>
      <c r="I58" s="109">
        <v>279500</v>
      </c>
      <c r="J58" s="17">
        <v>47</v>
      </c>
      <c r="K58" s="109">
        <v>345000</v>
      </c>
      <c r="L58" s="17">
        <v>56</v>
      </c>
      <c r="M58" s="109">
        <v>401500</v>
      </c>
      <c r="N58" s="17">
        <v>65</v>
      </c>
      <c r="O58" s="109">
        <v>471200</v>
      </c>
    </row>
    <row r="59" spans="1:15">
      <c r="A59" s="16">
        <v>48</v>
      </c>
      <c r="B59" s="110"/>
      <c r="C59" s="111">
        <v>214725</v>
      </c>
      <c r="D59" s="112"/>
      <c r="E59" s="111">
        <v>222925</v>
      </c>
      <c r="F59" s="112"/>
      <c r="G59" s="111">
        <v>252000</v>
      </c>
      <c r="H59" s="112"/>
      <c r="I59" s="111">
        <v>279275</v>
      </c>
      <c r="J59" s="112"/>
      <c r="K59" s="111">
        <v>344750</v>
      </c>
      <c r="L59" s="112"/>
      <c r="M59" s="111">
        <v>401225</v>
      </c>
      <c r="N59" s="112"/>
      <c r="O59" s="111">
        <v>470900</v>
      </c>
    </row>
    <row r="60" spans="1:15">
      <c r="A60" s="14">
        <v>47</v>
      </c>
      <c r="B60" s="106"/>
      <c r="C60" s="107">
        <v>214550</v>
      </c>
      <c r="D60" s="108"/>
      <c r="E60" s="107">
        <v>222750</v>
      </c>
      <c r="F60" s="108"/>
      <c r="G60" s="107">
        <v>251800</v>
      </c>
      <c r="H60" s="108"/>
      <c r="I60" s="107">
        <v>279050</v>
      </c>
      <c r="J60" s="108"/>
      <c r="K60" s="107">
        <v>344500</v>
      </c>
      <c r="L60" s="108"/>
      <c r="M60" s="107">
        <v>400950</v>
      </c>
      <c r="N60" s="108"/>
      <c r="O60" s="107">
        <v>470600</v>
      </c>
    </row>
    <row r="61" spans="1:15">
      <c r="A61" s="14">
        <v>46</v>
      </c>
      <c r="B61" s="106"/>
      <c r="C61" s="107">
        <v>214375</v>
      </c>
      <c r="D61" s="108"/>
      <c r="E61" s="107">
        <v>222575</v>
      </c>
      <c r="F61" s="108"/>
      <c r="G61" s="107">
        <v>251600</v>
      </c>
      <c r="H61" s="108"/>
      <c r="I61" s="107">
        <v>278825</v>
      </c>
      <c r="J61" s="108"/>
      <c r="K61" s="107">
        <v>344250</v>
      </c>
      <c r="L61" s="108"/>
      <c r="M61" s="107">
        <v>400675</v>
      </c>
      <c r="N61" s="108"/>
      <c r="O61" s="107">
        <v>470300</v>
      </c>
    </row>
    <row r="62" spans="1:15" ht="19.5" thickBot="1">
      <c r="A62" s="15">
        <v>45</v>
      </c>
      <c r="B62" s="17">
        <v>29</v>
      </c>
      <c r="C62" s="109">
        <v>214200</v>
      </c>
      <c r="D62" s="17">
        <v>33</v>
      </c>
      <c r="E62" s="109">
        <v>222400</v>
      </c>
      <c r="F62" s="17">
        <v>37</v>
      </c>
      <c r="G62" s="109">
        <v>251400</v>
      </c>
      <c r="H62" s="17">
        <v>41</v>
      </c>
      <c r="I62" s="109">
        <v>278600</v>
      </c>
      <c r="J62" s="17">
        <v>46</v>
      </c>
      <c r="K62" s="109">
        <v>344000</v>
      </c>
      <c r="L62" s="17">
        <v>55</v>
      </c>
      <c r="M62" s="109">
        <v>400400</v>
      </c>
      <c r="N62" s="17">
        <v>64</v>
      </c>
      <c r="O62" s="109">
        <v>470000</v>
      </c>
    </row>
    <row r="63" spans="1:15">
      <c r="A63" s="16">
        <v>44</v>
      </c>
      <c r="B63" s="110"/>
      <c r="C63" s="111">
        <v>214025</v>
      </c>
      <c r="D63" s="112"/>
      <c r="E63" s="111">
        <v>222225</v>
      </c>
      <c r="F63" s="112"/>
      <c r="G63" s="111">
        <v>250600</v>
      </c>
      <c r="H63" s="112"/>
      <c r="I63" s="111">
        <v>277700</v>
      </c>
      <c r="J63" s="112"/>
      <c r="K63" s="111">
        <v>343000</v>
      </c>
      <c r="L63" s="112"/>
      <c r="M63" s="111">
        <v>399300</v>
      </c>
      <c r="N63" s="112"/>
      <c r="O63" s="111">
        <v>468800</v>
      </c>
    </row>
    <row r="64" spans="1:15">
      <c r="A64" s="14">
        <v>43</v>
      </c>
      <c r="B64" s="106"/>
      <c r="C64" s="107">
        <v>213850</v>
      </c>
      <c r="D64" s="108"/>
      <c r="E64" s="107">
        <v>222050</v>
      </c>
      <c r="F64" s="108"/>
      <c r="G64" s="107">
        <v>249800</v>
      </c>
      <c r="H64" s="108"/>
      <c r="I64" s="107">
        <v>276800</v>
      </c>
      <c r="J64" s="108"/>
      <c r="K64" s="107">
        <v>342000</v>
      </c>
      <c r="L64" s="108"/>
      <c r="M64" s="107">
        <v>398200</v>
      </c>
      <c r="N64" s="108"/>
      <c r="O64" s="107">
        <v>467600</v>
      </c>
    </row>
    <row r="65" spans="1:15">
      <c r="A65" s="14">
        <v>42</v>
      </c>
      <c r="B65" s="106"/>
      <c r="C65" s="107">
        <v>213675</v>
      </c>
      <c r="D65" s="108"/>
      <c r="E65" s="107">
        <v>221875</v>
      </c>
      <c r="F65" s="108"/>
      <c r="G65" s="107">
        <v>249000</v>
      </c>
      <c r="H65" s="108"/>
      <c r="I65" s="107">
        <v>275900</v>
      </c>
      <c r="J65" s="108"/>
      <c r="K65" s="107">
        <v>341000</v>
      </c>
      <c r="L65" s="108"/>
      <c r="M65" s="107">
        <v>397100</v>
      </c>
      <c r="N65" s="108"/>
      <c r="O65" s="107">
        <v>466400</v>
      </c>
    </row>
    <row r="66" spans="1:15" ht="19.5" thickBot="1">
      <c r="A66" s="15">
        <v>41</v>
      </c>
      <c r="B66" s="17">
        <v>28</v>
      </c>
      <c r="C66" s="109">
        <v>213500</v>
      </c>
      <c r="D66" s="17">
        <v>32</v>
      </c>
      <c r="E66" s="109">
        <v>221700</v>
      </c>
      <c r="F66" s="17">
        <v>36</v>
      </c>
      <c r="G66" s="109">
        <v>248200</v>
      </c>
      <c r="H66" s="17">
        <v>40</v>
      </c>
      <c r="I66" s="109">
        <v>275000</v>
      </c>
      <c r="J66" s="17">
        <v>45</v>
      </c>
      <c r="K66" s="109">
        <v>340000</v>
      </c>
      <c r="L66" s="17">
        <v>54</v>
      </c>
      <c r="M66" s="109">
        <v>396000</v>
      </c>
      <c r="N66" s="17">
        <v>63</v>
      </c>
      <c r="O66" s="109">
        <v>465200</v>
      </c>
    </row>
    <row r="67" spans="1:15">
      <c r="A67" s="16">
        <v>40</v>
      </c>
      <c r="B67" s="110"/>
      <c r="C67" s="111">
        <v>213325</v>
      </c>
      <c r="D67" s="112"/>
      <c r="E67" s="111">
        <v>221525</v>
      </c>
      <c r="F67" s="112"/>
      <c r="G67" s="111">
        <v>247400</v>
      </c>
      <c r="H67" s="112"/>
      <c r="I67" s="111">
        <v>274100</v>
      </c>
      <c r="J67" s="112"/>
      <c r="K67" s="111">
        <v>339000</v>
      </c>
      <c r="L67" s="112"/>
      <c r="M67" s="111">
        <v>394900</v>
      </c>
      <c r="N67" s="112"/>
      <c r="O67" s="111">
        <v>464000</v>
      </c>
    </row>
    <row r="68" spans="1:15">
      <c r="A68" s="14">
        <v>39</v>
      </c>
      <c r="B68" s="106"/>
      <c r="C68" s="107">
        <v>213150</v>
      </c>
      <c r="D68" s="108"/>
      <c r="E68" s="107">
        <v>221350</v>
      </c>
      <c r="F68" s="108"/>
      <c r="G68" s="107">
        <v>246600</v>
      </c>
      <c r="H68" s="108"/>
      <c r="I68" s="107">
        <v>273200</v>
      </c>
      <c r="J68" s="108"/>
      <c r="K68" s="107">
        <v>338000</v>
      </c>
      <c r="L68" s="108"/>
      <c r="M68" s="107">
        <v>393800</v>
      </c>
      <c r="N68" s="108"/>
      <c r="O68" s="107">
        <v>462800</v>
      </c>
    </row>
    <row r="69" spans="1:15">
      <c r="A69" s="14">
        <v>38</v>
      </c>
      <c r="B69" s="106"/>
      <c r="C69" s="107">
        <v>212975</v>
      </c>
      <c r="D69" s="108"/>
      <c r="E69" s="107">
        <v>221175</v>
      </c>
      <c r="F69" s="108"/>
      <c r="G69" s="107">
        <v>245800</v>
      </c>
      <c r="H69" s="108"/>
      <c r="I69" s="107">
        <v>272300</v>
      </c>
      <c r="J69" s="108"/>
      <c r="K69" s="107">
        <v>337000</v>
      </c>
      <c r="L69" s="108"/>
      <c r="M69" s="107">
        <v>392700</v>
      </c>
      <c r="N69" s="108"/>
      <c r="O69" s="107">
        <v>461600</v>
      </c>
    </row>
    <row r="70" spans="1:15" ht="19.5" thickBot="1">
      <c r="A70" s="15">
        <v>37</v>
      </c>
      <c r="B70" s="17">
        <v>27</v>
      </c>
      <c r="C70" s="109">
        <v>212800</v>
      </c>
      <c r="D70" s="17">
        <v>31</v>
      </c>
      <c r="E70" s="109">
        <v>221000</v>
      </c>
      <c r="F70" s="17">
        <v>35</v>
      </c>
      <c r="G70" s="109">
        <v>245000</v>
      </c>
      <c r="H70" s="17">
        <v>39</v>
      </c>
      <c r="I70" s="109">
        <v>271400</v>
      </c>
      <c r="J70" s="17">
        <v>44</v>
      </c>
      <c r="K70" s="109">
        <v>336000</v>
      </c>
      <c r="L70" s="17">
        <v>53</v>
      </c>
      <c r="M70" s="109">
        <v>391600</v>
      </c>
      <c r="N70" s="17">
        <v>62</v>
      </c>
      <c r="O70" s="109">
        <v>460400</v>
      </c>
    </row>
    <row r="71" spans="1:15">
      <c r="A71" s="16">
        <v>36</v>
      </c>
      <c r="B71" s="110"/>
      <c r="C71" s="111">
        <v>212625</v>
      </c>
      <c r="D71" s="112"/>
      <c r="E71" s="111">
        <v>220825</v>
      </c>
      <c r="F71" s="112"/>
      <c r="G71" s="111">
        <v>244200</v>
      </c>
      <c r="H71" s="112"/>
      <c r="I71" s="111">
        <v>270500</v>
      </c>
      <c r="J71" s="112"/>
      <c r="K71" s="111">
        <v>335000</v>
      </c>
      <c r="L71" s="112"/>
      <c r="M71" s="111">
        <v>390500</v>
      </c>
      <c r="N71" s="112"/>
      <c r="O71" s="111">
        <v>459200</v>
      </c>
    </row>
    <row r="72" spans="1:15">
      <c r="A72" s="14">
        <v>35</v>
      </c>
      <c r="B72" s="106"/>
      <c r="C72" s="107">
        <v>212450</v>
      </c>
      <c r="D72" s="108"/>
      <c r="E72" s="107">
        <v>220650</v>
      </c>
      <c r="F72" s="108"/>
      <c r="G72" s="107">
        <v>243400</v>
      </c>
      <c r="H72" s="108"/>
      <c r="I72" s="107">
        <v>269600</v>
      </c>
      <c r="J72" s="108"/>
      <c r="K72" s="107">
        <v>334000</v>
      </c>
      <c r="L72" s="108"/>
      <c r="M72" s="107">
        <v>389400</v>
      </c>
      <c r="N72" s="108"/>
      <c r="O72" s="107">
        <v>458000</v>
      </c>
    </row>
    <row r="73" spans="1:15">
      <c r="A73" s="14">
        <v>34</v>
      </c>
      <c r="B73" s="106"/>
      <c r="C73" s="107">
        <v>212275</v>
      </c>
      <c r="D73" s="108"/>
      <c r="E73" s="107">
        <v>220475</v>
      </c>
      <c r="F73" s="108"/>
      <c r="G73" s="107">
        <v>242600</v>
      </c>
      <c r="H73" s="108"/>
      <c r="I73" s="107">
        <v>268700</v>
      </c>
      <c r="J73" s="108"/>
      <c r="K73" s="107">
        <v>333000</v>
      </c>
      <c r="L73" s="108"/>
      <c r="M73" s="107">
        <v>388300</v>
      </c>
      <c r="N73" s="108"/>
      <c r="O73" s="107">
        <v>456800</v>
      </c>
    </row>
    <row r="74" spans="1:15" ht="19.5" thickBot="1">
      <c r="A74" s="15">
        <v>33</v>
      </c>
      <c r="B74" s="17">
        <v>26</v>
      </c>
      <c r="C74" s="109">
        <v>212100</v>
      </c>
      <c r="D74" s="17">
        <v>30</v>
      </c>
      <c r="E74" s="109">
        <v>220300</v>
      </c>
      <c r="F74" s="17">
        <v>34</v>
      </c>
      <c r="G74" s="109">
        <v>241800</v>
      </c>
      <c r="H74" s="17">
        <v>38</v>
      </c>
      <c r="I74" s="109">
        <v>267800</v>
      </c>
      <c r="J74" s="17">
        <v>43</v>
      </c>
      <c r="K74" s="109">
        <v>332000</v>
      </c>
      <c r="L74" s="17">
        <v>52</v>
      </c>
      <c r="M74" s="109">
        <v>387200</v>
      </c>
      <c r="N74" s="17">
        <v>61</v>
      </c>
      <c r="O74" s="109">
        <v>455600</v>
      </c>
    </row>
    <row r="75" spans="1:15">
      <c r="A75" s="16">
        <v>32</v>
      </c>
      <c r="B75" s="110"/>
      <c r="C75" s="111">
        <v>211925</v>
      </c>
      <c r="D75" s="112"/>
      <c r="E75" s="111">
        <v>220125</v>
      </c>
      <c r="F75" s="112"/>
      <c r="G75" s="111">
        <v>241000</v>
      </c>
      <c r="H75" s="112"/>
      <c r="I75" s="111">
        <v>266900</v>
      </c>
      <c r="J75" s="112"/>
      <c r="K75" s="111">
        <v>331000</v>
      </c>
      <c r="L75" s="112"/>
      <c r="M75" s="111">
        <v>386100</v>
      </c>
      <c r="N75" s="112"/>
      <c r="O75" s="111">
        <v>454400</v>
      </c>
    </row>
    <row r="76" spans="1:15">
      <c r="A76" s="14">
        <v>31</v>
      </c>
      <c r="B76" s="106"/>
      <c r="C76" s="107">
        <v>211750</v>
      </c>
      <c r="D76" s="108"/>
      <c r="E76" s="107">
        <v>219950</v>
      </c>
      <c r="F76" s="108"/>
      <c r="G76" s="107">
        <v>240200</v>
      </c>
      <c r="H76" s="108"/>
      <c r="I76" s="107">
        <v>266000</v>
      </c>
      <c r="J76" s="108"/>
      <c r="K76" s="107">
        <v>330000</v>
      </c>
      <c r="L76" s="108"/>
      <c r="M76" s="107">
        <v>385000</v>
      </c>
      <c r="N76" s="108"/>
      <c r="O76" s="107">
        <v>453200</v>
      </c>
    </row>
    <row r="77" spans="1:15">
      <c r="A77" s="14">
        <v>30</v>
      </c>
      <c r="B77" s="106"/>
      <c r="C77" s="107">
        <v>211575</v>
      </c>
      <c r="D77" s="108"/>
      <c r="E77" s="107">
        <v>219775</v>
      </c>
      <c r="F77" s="108"/>
      <c r="G77" s="107">
        <v>239400</v>
      </c>
      <c r="H77" s="108"/>
      <c r="I77" s="107">
        <v>265100</v>
      </c>
      <c r="J77" s="108"/>
      <c r="K77" s="107">
        <v>329000</v>
      </c>
      <c r="L77" s="108"/>
      <c r="M77" s="107">
        <v>383900</v>
      </c>
      <c r="N77" s="108"/>
      <c r="O77" s="107">
        <v>452000</v>
      </c>
    </row>
    <row r="78" spans="1:15" ht="19.5" thickBot="1">
      <c r="A78" s="15">
        <v>29</v>
      </c>
      <c r="B78" s="17">
        <v>25</v>
      </c>
      <c r="C78" s="109">
        <v>211400</v>
      </c>
      <c r="D78" s="17">
        <v>29</v>
      </c>
      <c r="E78" s="109">
        <v>219600</v>
      </c>
      <c r="F78" s="17">
        <v>33</v>
      </c>
      <c r="G78" s="109">
        <v>238600</v>
      </c>
      <c r="H78" s="17">
        <v>37</v>
      </c>
      <c r="I78" s="109">
        <v>264200</v>
      </c>
      <c r="J78" s="17">
        <v>42</v>
      </c>
      <c r="K78" s="109">
        <v>328000</v>
      </c>
      <c r="L78" s="17">
        <v>51</v>
      </c>
      <c r="M78" s="109">
        <v>382800</v>
      </c>
      <c r="N78" s="17">
        <v>60</v>
      </c>
      <c r="O78" s="109">
        <v>450800</v>
      </c>
    </row>
    <row r="79" spans="1:15">
      <c r="A79" s="16">
        <v>28</v>
      </c>
      <c r="B79" s="110"/>
      <c r="C79" s="111">
        <v>211225</v>
      </c>
      <c r="D79" s="112"/>
      <c r="E79" s="111">
        <v>218900</v>
      </c>
      <c r="F79" s="112"/>
      <c r="G79" s="111">
        <v>237800</v>
      </c>
      <c r="H79" s="112"/>
      <c r="I79" s="111">
        <v>263300</v>
      </c>
      <c r="J79" s="112"/>
      <c r="K79" s="111">
        <v>327000</v>
      </c>
      <c r="L79" s="112"/>
      <c r="M79" s="111">
        <v>381700</v>
      </c>
      <c r="N79" s="112"/>
      <c r="O79" s="111">
        <v>449600</v>
      </c>
    </row>
    <row r="80" spans="1:15">
      <c r="A80" s="14">
        <v>27</v>
      </c>
      <c r="B80" s="106"/>
      <c r="C80" s="107">
        <v>211050</v>
      </c>
      <c r="D80" s="108"/>
      <c r="E80" s="107">
        <v>218200</v>
      </c>
      <c r="F80" s="108"/>
      <c r="G80" s="107">
        <v>237000</v>
      </c>
      <c r="H80" s="108"/>
      <c r="I80" s="107">
        <v>262400</v>
      </c>
      <c r="J80" s="108"/>
      <c r="K80" s="107">
        <v>326000</v>
      </c>
      <c r="L80" s="108"/>
      <c r="M80" s="107">
        <v>380600</v>
      </c>
      <c r="N80" s="108"/>
      <c r="O80" s="107">
        <v>448400</v>
      </c>
    </row>
    <row r="81" spans="1:15">
      <c r="A81" s="14">
        <v>26</v>
      </c>
      <c r="B81" s="106"/>
      <c r="C81" s="107">
        <v>210875</v>
      </c>
      <c r="D81" s="108"/>
      <c r="E81" s="107">
        <v>217500</v>
      </c>
      <c r="F81" s="108"/>
      <c r="G81" s="107">
        <v>236200</v>
      </c>
      <c r="H81" s="108"/>
      <c r="I81" s="107">
        <v>261500</v>
      </c>
      <c r="J81" s="108"/>
      <c r="K81" s="107">
        <v>325000</v>
      </c>
      <c r="L81" s="108"/>
      <c r="M81" s="107">
        <v>379500</v>
      </c>
      <c r="N81" s="108"/>
      <c r="O81" s="107">
        <v>447200</v>
      </c>
    </row>
    <row r="82" spans="1:15" ht="19.5" thickBot="1">
      <c r="A82" s="15">
        <v>25</v>
      </c>
      <c r="B82" s="17">
        <v>24</v>
      </c>
      <c r="C82" s="109">
        <v>210700</v>
      </c>
      <c r="D82" s="17">
        <v>28</v>
      </c>
      <c r="E82" s="109">
        <v>216800</v>
      </c>
      <c r="F82" s="17">
        <v>32</v>
      </c>
      <c r="G82" s="109">
        <v>235400</v>
      </c>
      <c r="H82" s="17">
        <v>36</v>
      </c>
      <c r="I82" s="109">
        <v>260600</v>
      </c>
      <c r="J82" s="17">
        <v>41</v>
      </c>
      <c r="K82" s="109">
        <v>324000</v>
      </c>
      <c r="L82" s="17">
        <v>50</v>
      </c>
      <c r="M82" s="109">
        <v>378400</v>
      </c>
      <c r="N82" s="17">
        <v>59</v>
      </c>
      <c r="O82" s="109">
        <v>446000</v>
      </c>
    </row>
    <row r="83" spans="1:15">
      <c r="A83" s="16">
        <v>24</v>
      </c>
      <c r="B83" s="110"/>
      <c r="C83" s="111">
        <v>210525</v>
      </c>
      <c r="D83" s="112"/>
      <c r="E83" s="111">
        <v>216100</v>
      </c>
      <c r="F83" s="112"/>
      <c r="G83" s="111">
        <v>234600</v>
      </c>
      <c r="H83" s="112"/>
      <c r="I83" s="111">
        <v>259700</v>
      </c>
      <c r="J83" s="112"/>
      <c r="K83" s="111">
        <v>323000</v>
      </c>
      <c r="L83" s="112"/>
      <c r="M83" s="111">
        <v>377300</v>
      </c>
      <c r="N83" s="112"/>
      <c r="O83" s="111">
        <v>444800</v>
      </c>
    </row>
    <row r="84" spans="1:15">
      <c r="A84" s="14">
        <v>23</v>
      </c>
      <c r="B84" s="106"/>
      <c r="C84" s="107">
        <v>210350</v>
      </c>
      <c r="D84" s="108"/>
      <c r="E84" s="107">
        <v>215400</v>
      </c>
      <c r="F84" s="108"/>
      <c r="G84" s="107">
        <v>233800</v>
      </c>
      <c r="H84" s="108"/>
      <c r="I84" s="107">
        <v>258800</v>
      </c>
      <c r="J84" s="108"/>
      <c r="K84" s="107">
        <v>322000</v>
      </c>
      <c r="L84" s="108"/>
      <c r="M84" s="107">
        <v>376200</v>
      </c>
      <c r="N84" s="108"/>
      <c r="O84" s="107">
        <v>443600</v>
      </c>
    </row>
    <row r="85" spans="1:15">
      <c r="A85" s="14">
        <v>22</v>
      </c>
      <c r="B85" s="106"/>
      <c r="C85" s="107">
        <v>210175</v>
      </c>
      <c r="D85" s="108"/>
      <c r="E85" s="107">
        <v>214700</v>
      </c>
      <c r="F85" s="108"/>
      <c r="G85" s="107">
        <v>233000</v>
      </c>
      <c r="H85" s="108"/>
      <c r="I85" s="107">
        <v>257900</v>
      </c>
      <c r="J85" s="108"/>
      <c r="K85" s="107">
        <v>321000</v>
      </c>
      <c r="L85" s="108"/>
      <c r="M85" s="107">
        <v>375100</v>
      </c>
      <c r="N85" s="108"/>
      <c r="O85" s="107">
        <v>442400</v>
      </c>
    </row>
    <row r="86" spans="1:15" ht="19.5" thickBot="1">
      <c r="A86" s="15">
        <v>21</v>
      </c>
      <c r="B86" s="17">
        <v>23</v>
      </c>
      <c r="C86" s="109">
        <v>210000</v>
      </c>
      <c r="D86" s="17">
        <v>27</v>
      </c>
      <c r="E86" s="109">
        <v>214000</v>
      </c>
      <c r="F86" s="17">
        <v>31</v>
      </c>
      <c r="G86" s="109">
        <v>232200</v>
      </c>
      <c r="H86" s="17">
        <v>35</v>
      </c>
      <c r="I86" s="109">
        <v>257000</v>
      </c>
      <c r="J86" s="17">
        <v>40</v>
      </c>
      <c r="K86" s="109">
        <v>320000</v>
      </c>
      <c r="L86" s="17">
        <v>49</v>
      </c>
      <c r="M86" s="109">
        <v>374000</v>
      </c>
      <c r="N86" s="17">
        <v>58</v>
      </c>
      <c r="O86" s="109">
        <v>441200</v>
      </c>
    </row>
    <row r="87" spans="1:15">
      <c r="A87" s="16">
        <v>20</v>
      </c>
      <c r="B87" s="110"/>
      <c r="C87" s="111">
        <v>207500</v>
      </c>
      <c r="D87" s="112"/>
      <c r="E87" s="111">
        <v>213300</v>
      </c>
      <c r="F87" s="112"/>
      <c r="G87" s="111">
        <v>231400</v>
      </c>
      <c r="H87" s="112"/>
      <c r="I87" s="111">
        <v>256100</v>
      </c>
      <c r="J87" s="112"/>
      <c r="K87" s="111">
        <v>319000</v>
      </c>
      <c r="L87" s="112"/>
      <c r="M87" s="111">
        <v>372900</v>
      </c>
      <c r="N87" s="112"/>
      <c r="O87" s="111">
        <v>440000</v>
      </c>
    </row>
    <row r="88" spans="1:15">
      <c r="A88" s="14">
        <v>19</v>
      </c>
      <c r="B88" s="106"/>
      <c r="C88" s="107">
        <v>205000</v>
      </c>
      <c r="D88" s="108"/>
      <c r="E88" s="107">
        <v>212600</v>
      </c>
      <c r="F88" s="108"/>
      <c r="G88" s="107">
        <v>230600</v>
      </c>
      <c r="H88" s="108"/>
      <c r="I88" s="107">
        <v>255200</v>
      </c>
      <c r="J88" s="108"/>
      <c r="K88" s="107">
        <v>318000</v>
      </c>
      <c r="L88" s="108"/>
      <c r="M88" s="107">
        <v>371800</v>
      </c>
      <c r="N88" s="108"/>
      <c r="O88" s="107">
        <v>438800</v>
      </c>
    </row>
    <row r="89" spans="1:15">
      <c r="A89" s="14">
        <v>18</v>
      </c>
      <c r="B89" s="106"/>
      <c r="C89" s="107">
        <v>202500</v>
      </c>
      <c r="D89" s="108"/>
      <c r="E89" s="107">
        <v>211900</v>
      </c>
      <c r="F89" s="108"/>
      <c r="G89" s="107">
        <v>229800</v>
      </c>
      <c r="H89" s="108"/>
      <c r="I89" s="107">
        <v>254300</v>
      </c>
      <c r="J89" s="108"/>
      <c r="K89" s="107">
        <v>317000</v>
      </c>
      <c r="L89" s="108"/>
      <c r="M89" s="107">
        <v>370700</v>
      </c>
      <c r="N89" s="108"/>
      <c r="O89" s="107">
        <v>437600</v>
      </c>
    </row>
    <row r="90" spans="1:15" ht="19.5" thickBot="1">
      <c r="A90" s="15">
        <v>17</v>
      </c>
      <c r="B90" s="17">
        <v>22</v>
      </c>
      <c r="C90" s="109">
        <v>200000</v>
      </c>
      <c r="D90" s="17">
        <v>26</v>
      </c>
      <c r="E90" s="109">
        <v>211200</v>
      </c>
      <c r="F90" s="17">
        <v>30</v>
      </c>
      <c r="G90" s="109">
        <v>229000</v>
      </c>
      <c r="H90" s="17">
        <v>34</v>
      </c>
      <c r="I90" s="109">
        <v>253400</v>
      </c>
      <c r="J90" s="17">
        <v>39</v>
      </c>
      <c r="K90" s="109">
        <v>316000</v>
      </c>
      <c r="L90" s="17">
        <v>48</v>
      </c>
      <c r="M90" s="109">
        <v>369600</v>
      </c>
      <c r="N90" s="17">
        <v>57</v>
      </c>
      <c r="O90" s="109">
        <v>436400</v>
      </c>
    </row>
    <row r="91" spans="1:15">
      <c r="A91" s="16">
        <v>16</v>
      </c>
      <c r="B91" s="110"/>
      <c r="C91" s="111">
        <v>197500</v>
      </c>
      <c r="D91" s="112"/>
      <c r="E91" s="111">
        <v>210500</v>
      </c>
      <c r="F91" s="112"/>
      <c r="G91" s="111">
        <v>228200</v>
      </c>
      <c r="H91" s="112"/>
      <c r="I91" s="111">
        <v>252500</v>
      </c>
      <c r="J91" s="112"/>
      <c r="K91" s="111">
        <v>315000</v>
      </c>
      <c r="L91" s="112"/>
      <c r="M91" s="111">
        <v>368500</v>
      </c>
      <c r="N91" s="112"/>
      <c r="O91" s="111">
        <v>435200</v>
      </c>
    </row>
    <row r="92" spans="1:15">
      <c r="A92" s="14">
        <v>15</v>
      </c>
      <c r="B92" s="106"/>
      <c r="C92" s="107">
        <v>195000</v>
      </c>
      <c r="D92" s="108"/>
      <c r="E92" s="107">
        <v>209800</v>
      </c>
      <c r="F92" s="108"/>
      <c r="G92" s="107">
        <v>227400</v>
      </c>
      <c r="H92" s="108"/>
      <c r="I92" s="107">
        <v>251600</v>
      </c>
      <c r="J92" s="108"/>
      <c r="K92" s="107">
        <v>314000</v>
      </c>
      <c r="L92" s="108"/>
      <c r="M92" s="107">
        <v>367400</v>
      </c>
      <c r="N92" s="108"/>
      <c r="O92" s="107">
        <v>434000</v>
      </c>
    </row>
    <row r="93" spans="1:15">
      <c r="A93" s="14">
        <v>14</v>
      </c>
      <c r="B93" s="106"/>
      <c r="C93" s="107">
        <v>192500</v>
      </c>
      <c r="D93" s="108"/>
      <c r="E93" s="107">
        <v>209100</v>
      </c>
      <c r="F93" s="108"/>
      <c r="G93" s="107">
        <v>226600</v>
      </c>
      <c r="H93" s="108"/>
      <c r="I93" s="107">
        <v>250700</v>
      </c>
      <c r="J93" s="108"/>
      <c r="K93" s="107">
        <v>313000</v>
      </c>
      <c r="L93" s="108"/>
      <c r="M93" s="107">
        <v>366300</v>
      </c>
      <c r="N93" s="108"/>
      <c r="O93" s="107">
        <v>432800</v>
      </c>
    </row>
    <row r="94" spans="1:15" ht="19.5" thickBot="1">
      <c r="A94" s="15">
        <v>13</v>
      </c>
      <c r="B94" s="17">
        <v>21</v>
      </c>
      <c r="C94" s="109">
        <v>190000</v>
      </c>
      <c r="D94" s="17">
        <v>25</v>
      </c>
      <c r="E94" s="109">
        <v>208400</v>
      </c>
      <c r="F94" s="17">
        <v>29</v>
      </c>
      <c r="G94" s="109">
        <v>225800</v>
      </c>
      <c r="H94" s="17">
        <v>33</v>
      </c>
      <c r="I94" s="109">
        <v>249800</v>
      </c>
      <c r="J94" s="17">
        <v>38</v>
      </c>
      <c r="K94" s="109">
        <v>312000</v>
      </c>
      <c r="L94" s="17">
        <v>47</v>
      </c>
      <c r="M94" s="109">
        <v>365200</v>
      </c>
      <c r="N94" s="17">
        <v>56</v>
      </c>
      <c r="O94" s="109">
        <v>431600</v>
      </c>
    </row>
    <row r="95" spans="1:15">
      <c r="A95" s="16">
        <v>12</v>
      </c>
      <c r="B95" s="110"/>
      <c r="C95" s="111">
        <v>187500</v>
      </c>
      <c r="D95" s="112"/>
      <c r="E95" s="111">
        <v>207700</v>
      </c>
      <c r="F95" s="112"/>
      <c r="G95" s="111">
        <v>225000</v>
      </c>
      <c r="H95" s="112"/>
      <c r="I95" s="111">
        <v>248900</v>
      </c>
      <c r="J95" s="112"/>
      <c r="K95" s="111">
        <v>311000</v>
      </c>
      <c r="L95" s="112"/>
      <c r="M95" s="111">
        <v>364100</v>
      </c>
      <c r="N95" s="112"/>
      <c r="O95" s="111">
        <v>430400</v>
      </c>
    </row>
    <row r="96" spans="1:15">
      <c r="A96" s="14">
        <v>11</v>
      </c>
      <c r="B96" s="106"/>
      <c r="C96" s="107">
        <v>185000</v>
      </c>
      <c r="D96" s="108"/>
      <c r="E96" s="107">
        <v>207000</v>
      </c>
      <c r="F96" s="108"/>
      <c r="G96" s="107">
        <v>224200</v>
      </c>
      <c r="H96" s="108"/>
      <c r="I96" s="107">
        <v>248000</v>
      </c>
      <c r="J96" s="108"/>
      <c r="K96" s="107">
        <v>310000</v>
      </c>
      <c r="L96" s="108"/>
      <c r="M96" s="107">
        <v>363000</v>
      </c>
      <c r="N96" s="108"/>
      <c r="O96" s="107">
        <v>429200</v>
      </c>
    </row>
    <row r="97" spans="1:15">
      <c r="A97" s="14">
        <v>10</v>
      </c>
      <c r="B97" s="106"/>
      <c r="C97" s="107">
        <v>182500</v>
      </c>
      <c r="D97" s="108"/>
      <c r="E97" s="107">
        <v>206300</v>
      </c>
      <c r="F97" s="108"/>
      <c r="G97" s="107">
        <v>223400</v>
      </c>
      <c r="H97" s="108"/>
      <c r="I97" s="107">
        <v>247100</v>
      </c>
      <c r="J97" s="108"/>
      <c r="K97" s="107">
        <v>309000</v>
      </c>
      <c r="L97" s="108"/>
      <c r="M97" s="107">
        <v>361900</v>
      </c>
      <c r="N97" s="108"/>
      <c r="O97" s="107">
        <v>428000</v>
      </c>
    </row>
    <row r="98" spans="1:15" ht="19.5" thickBot="1">
      <c r="A98" s="15">
        <v>9</v>
      </c>
      <c r="B98" s="17">
        <v>20</v>
      </c>
      <c r="C98" s="109">
        <v>180000</v>
      </c>
      <c r="D98" s="17">
        <v>24</v>
      </c>
      <c r="E98" s="109">
        <v>205600</v>
      </c>
      <c r="F98" s="17">
        <v>28</v>
      </c>
      <c r="G98" s="109">
        <v>222600</v>
      </c>
      <c r="H98" s="17">
        <v>32</v>
      </c>
      <c r="I98" s="109">
        <v>246200</v>
      </c>
      <c r="J98" s="17">
        <v>37</v>
      </c>
      <c r="K98" s="109">
        <v>308000</v>
      </c>
      <c r="L98" s="17">
        <v>46</v>
      </c>
      <c r="M98" s="109">
        <v>360800</v>
      </c>
      <c r="N98" s="17">
        <v>55</v>
      </c>
      <c r="O98" s="109">
        <v>426800</v>
      </c>
    </row>
    <row r="99" spans="1:15">
      <c r="A99" s="16">
        <v>8</v>
      </c>
      <c r="B99" s="110"/>
      <c r="C99" s="111">
        <v>177500</v>
      </c>
      <c r="D99" s="112"/>
      <c r="E99" s="111">
        <v>204900</v>
      </c>
      <c r="F99" s="112"/>
      <c r="G99" s="111">
        <v>221800</v>
      </c>
      <c r="H99" s="112"/>
      <c r="I99" s="111">
        <v>245300</v>
      </c>
      <c r="J99" s="112"/>
      <c r="K99" s="111">
        <v>307000</v>
      </c>
      <c r="L99" s="112"/>
      <c r="M99" s="111">
        <v>359700</v>
      </c>
      <c r="N99" s="112"/>
      <c r="O99" s="111">
        <v>425600</v>
      </c>
    </row>
    <row r="100" spans="1:15">
      <c r="A100" s="14">
        <v>7</v>
      </c>
      <c r="B100" s="106"/>
      <c r="C100" s="107">
        <v>175000</v>
      </c>
      <c r="D100" s="108"/>
      <c r="E100" s="107">
        <v>204200</v>
      </c>
      <c r="F100" s="108"/>
      <c r="G100" s="107">
        <v>221000</v>
      </c>
      <c r="H100" s="108"/>
      <c r="I100" s="107">
        <v>244400</v>
      </c>
      <c r="J100" s="108"/>
      <c r="K100" s="107">
        <v>306000</v>
      </c>
      <c r="L100" s="108"/>
      <c r="M100" s="107">
        <v>358600</v>
      </c>
      <c r="N100" s="108"/>
      <c r="O100" s="107">
        <v>424400</v>
      </c>
    </row>
    <row r="101" spans="1:15">
      <c r="A101" s="14">
        <v>6</v>
      </c>
      <c r="B101" s="106"/>
      <c r="C101" s="107">
        <v>172500</v>
      </c>
      <c r="D101" s="108"/>
      <c r="E101" s="107">
        <v>203500</v>
      </c>
      <c r="F101" s="108"/>
      <c r="G101" s="107">
        <v>220200</v>
      </c>
      <c r="H101" s="108"/>
      <c r="I101" s="107">
        <v>243500</v>
      </c>
      <c r="J101" s="108"/>
      <c r="K101" s="107">
        <v>305000</v>
      </c>
      <c r="L101" s="108"/>
      <c r="M101" s="107">
        <v>357500</v>
      </c>
      <c r="N101" s="108"/>
      <c r="O101" s="107">
        <v>423200</v>
      </c>
    </row>
    <row r="102" spans="1:15" ht="19.5" thickBot="1">
      <c r="A102" s="15">
        <v>5</v>
      </c>
      <c r="B102" s="17">
        <v>19</v>
      </c>
      <c r="C102" s="109">
        <v>170000</v>
      </c>
      <c r="D102" s="17">
        <v>23</v>
      </c>
      <c r="E102" s="109">
        <v>202800</v>
      </c>
      <c r="F102" s="17">
        <v>27</v>
      </c>
      <c r="G102" s="109">
        <v>219400</v>
      </c>
      <c r="H102" s="17">
        <v>31</v>
      </c>
      <c r="I102" s="109">
        <v>242600</v>
      </c>
      <c r="J102" s="17">
        <v>36</v>
      </c>
      <c r="K102" s="109">
        <v>304000</v>
      </c>
      <c r="L102" s="17">
        <v>45</v>
      </c>
      <c r="M102" s="109">
        <v>356400</v>
      </c>
      <c r="N102" s="17">
        <v>54</v>
      </c>
      <c r="O102" s="109">
        <v>422000</v>
      </c>
    </row>
    <row r="103" spans="1:15">
      <c r="A103" s="16">
        <v>4</v>
      </c>
      <c r="B103" s="110"/>
      <c r="C103" s="111">
        <v>167500</v>
      </c>
      <c r="D103" s="112"/>
      <c r="E103" s="111">
        <v>202100</v>
      </c>
      <c r="F103" s="112"/>
      <c r="G103" s="111">
        <v>218600</v>
      </c>
      <c r="H103" s="112"/>
      <c r="I103" s="111">
        <v>241700</v>
      </c>
      <c r="J103" s="112"/>
      <c r="K103" s="111">
        <v>303000</v>
      </c>
      <c r="L103" s="112"/>
      <c r="M103" s="111">
        <v>355300</v>
      </c>
      <c r="N103" s="112"/>
      <c r="O103" s="111">
        <v>420800</v>
      </c>
    </row>
    <row r="104" spans="1:15">
      <c r="A104" s="14">
        <v>3</v>
      </c>
      <c r="B104" s="106"/>
      <c r="C104" s="107">
        <v>165000</v>
      </c>
      <c r="D104" s="108"/>
      <c r="E104" s="107">
        <v>201400</v>
      </c>
      <c r="F104" s="108"/>
      <c r="G104" s="107">
        <v>217800</v>
      </c>
      <c r="H104" s="108"/>
      <c r="I104" s="107">
        <v>240800</v>
      </c>
      <c r="J104" s="108"/>
      <c r="K104" s="107">
        <v>302000</v>
      </c>
      <c r="L104" s="108"/>
      <c r="M104" s="107">
        <v>354200</v>
      </c>
      <c r="N104" s="108"/>
      <c r="O104" s="107">
        <v>419600</v>
      </c>
    </row>
    <row r="105" spans="1:15">
      <c r="A105" s="14">
        <v>2</v>
      </c>
      <c r="B105" s="106"/>
      <c r="C105" s="107">
        <v>162500</v>
      </c>
      <c r="D105" s="108"/>
      <c r="E105" s="107">
        <v>200700</v>
      </c>
      <c r="F105" s="108"/>
      <c r="G105" s="107">
        <v>217000</v>
      </c>
      <c r="H105" s="108"/>
      <c r="I105" s="107">
        <v>239900</v>
      </c>
      <c r="J105" s="108"/>
      <c r="K105" s="107">
        <v>301000</v>
      </c>
      <c r="L105" s="108"/>
      <c r="M105" s="107">
        <v>353100</v>
      </c>
      <c r="N105" s="108"/>
      <c r="O105" s="107">
        <v>418400</v>
      </c>
    </row>
    <row r="106" spans="1:15" ht="19.5" thickBot="1">
      <c r="A106" s="15">
        <v>1</v>
      </c>
      <c r="B106" s="17">
        <v>18</v>
      </c>
      <c r="C106" s="109">
        <v>160000</v>
      </c>
      <c r="D106" s="18">
        <v>22</v>
      </c>
      <c r="E106" s="109">
        <v>200000</v>
      </c>
      <c r="F106" s="18">
        <v>26</v>
      </c>
      <c r="G106" s="109">
        <v>216200</v>
      </c>
      <c r="H106" s="18">
        <v>30</v>
      </c>
      <c r="I106" s="109">
        <v>239000</v>
      </c>
      <c r="J106" s="18">
        <v>35</v>
      </c>
      <c r="K106" s="109">
        <v>300000</v>
      </c>
      <c r="L106" s="18">
        <v>43</v>
      </c>
      <c r="M106" s="109">
        <v>352000</v>
      </c>
      <c r="N106" s="18">
        <v>51</v>
      </c>
      <c r="O106" s="109">
        <v>417200</v>
      </c>
    </row>
    <row r="108" spans="1:15">
      <c r="A108" s="19" t="s">
        <v>81</v>
      </c>
      <c r="O108" s="20" t="s">
        <v>77</v>
      </c>
    </row>
  </sheetData>
  <mergeCells count="1">
    <mergeCell ref="A1:D1"/>
  </mergeCells>
  <phoneticPr fontId="1"/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モデル賃金</vt:lpstr>
      <vt:lpstr>基本給テーブル</vt:lpstr>
      <vt:lpstr>モデル賃金!Print_Area</vt:lpstr>
      <vt:lpstr>基本給テーブル!Print_Area</vt:lpstr>
      <vt:lpstr>一等級</vt:lpstr>
      <vt:lpstr>五等級</vt:lpstr>
      <vt:lpstr>三等級</vt:lpstr>
      <vt:lpstr>四等級</vt:lpstr>
      <vt:lpstr>七等級</vt:lpstr>
      <vt:lpstr>二等級</vt:lpstr>
      <vt:lpstr>六等級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株式会社グローセンパートナー</dc:creator>
  <cp:lastPrinted>2015-07-13T04:45:17Z</cp:lastPrinted>
  <dcterms:created xsi:type="dcterms:W3CDTF">2005-10-06T02:46:12Z</dcterms:created>
  <dcterms:modified xsi:type="dcterms:W3CDTF">2017-05-12T03:21:17Z</dcterms:modified>
</cp:coreProperties>
</file>